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tabRatio="954" firstSheet="16" activeTab="18"/>
  </bookViews>
  <sheets>
    <sheet name="T_med_max" sheetId="1" r:id="rId1"/>
    <sheet name="T_med_min" sheetId="2" r:id="rId2"/>
    <sheet name="T_med" sheetId="3" r:id="rId3"/>
    <sheet name="T_SD" sheetId="4" r:id="rId4"/>
    <sheet name="Temp_min" sheetId="5" r:id="rId5"/>
    <sheet name="Temp_max" sheetId="6" r:id="rId6"/>
    <sheet name="Gamma" sheetId="7" r:id="rId7"/>
    <sheet name="Rad" sheetId="8" r:id="rId8"/>
    <sheet name="Hum_med" sheetId="9" r:id="rId9"/>
    <sheet name="Hum_SD" sheetId="10" r:id="rId10"/>
    <sheet name="data_T&amp;H&amp;V_low" sheetId="11" r:id="rId11"/>
    <sheet name="data_T&amp;V_high" sheetId="12" r:id="rId12"/>
    <sheet name="data_T&amp;H&amp;V_high" sheetId="13" r:id="rId13"/>
    <sheet name="data_T&amp;V_low" sheetId="14" r:id="rId14"/>
    <sheet name="Eto_T&amp;H&amp;V" sheetId="15" r:id="rId15"/>
    <sheet name="Eto_T&amp;V" sheetId="16" r:id="rId16"/>
    <sheet name="Eto_calcT_low" sheetId="17" r:id="rId17"/>
    <sheet name="Eto_calcT&amp;H&amp;V_low" sheetId="18" r:id="rId18"/>
    <sheet name="ETo_SCZ_chart" sheetId="19" r:id="rId19"/>
    <sheet name="Eto_calcT&amp;H&amp;V_high" sheetId="20" r:id="rId20"/>
    <sheet name="Eto_calcT_high" sheetId="21" r:id="rId21"/>
    <sheet name="Vientos_med" sheetId="22" r:id="rId22"/>
    <sheet name="Vientos_max" sheetId="23" r:id="rId23"/>
    <sheet name="Vientos_min" sheetId="24" r:id="rId24"/>
  </sheets>
  <definedNames/>
  <calcPr fullCalcOnLoad="1"/>
</workbook>
</file>

<file path=xl/comments15.xml><?xml version="1.0" encoding="utf-8"?>
<comments xmlns="http://schemas.openxmlformats.org/spreadsheetml/2006/main">
  <authors>
    <author>Omar</author>
  </authors>
  <commentList>
    <comment ref="A18" authorId="0">
      <text>
        <r>
          <rPr>
            <b/>
            <sz val="8"/>
            <rFont val="Tahoma"/>
            <family val="0"/>
          </rPr>
          <t>PRONAR: Si no cuenta con la velocidad del viento incluya el valor 2n/s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PRONAR: Si usted cuenta con el dato de Rad, Global medido, introduzcalo diectamente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<sst xmlns="http://schemas.openxmlformats.org/spreadsheetml/2006/main" count="4663" uniqueCount="287">
  <si>
    <t>id</t>
  </si>
  <si>
    <t>estacion</t>
  </si>
  <si>
    <t>provincia</t>
  </si>
  <si>
    <t>Cordillera</t>
  </si>
  <si>
    <t>Warnes</t>
  </si>
  <si>
    <t>A. Ibanez</t>
  </si>
  <si>
    <t>Ascensión de Guarayos</t>
  </si>
  <si>
    <t>Guarayos</t>
  </si>
  <si>
    <t>Florida</t>
  </si>
  <si>
    <t>N. de Chavez</t>
  </si>
  <si>
    <t>Ichilo</t>
  </si>
  <si>
    <t>Camiri</t>
  </si>
  <si>
    <t>Candelaria</t>
  </si>
  <si>
    <t>Chiquitos</t>
  </si>
  <si>
    <t>Comarapa</t>
  </si>
  <si>
    <t>M.M..Caballero</t>
  </si>
  <si>
    <t>Concepción</t>
  </si>
  <si>
    <t>N. de chavez</t>
  </si>
  <si>
    <t>El Cairo .</t>
  </si>
  <si>
    <t>Est. Exp. Vallecito</t>
  </si>
  <si>
    <t>Vallegrande</t>
  </si>
  <si>
    <t>El Trompillo</t>
  </si>
  <si>
    <t>Mairana</t>
  </si>
  <si>
    <t>Minero (UNAGRO)</t>
  </si>
  <si>
    <t>O.Santistevan</t>
  </si>
  <si>
    <t>Okinawa II</t>
  </si>
  <si>
    <t>Okinawa III</t>
  </si>
  <si>
    <t>Postrevalle</t>
  </si>
  <si>
    <t>Puerto Suárez</t>
  </si>
  <si>
    <t>G. Busch</t>
  </si>
  <si>
    <t>Puerto Viejo</t>
  </si>
  <si>
    <t>Roboré</t>
  </si>
  <si>
    <t>Saavedra (CIMCA)</t>
  </si>
  <si>
    <t>San Antonio de Parapeti</t>
  </si>
  <si>
    <t>Santa Ana</t>
  </si>
  <si>
    <t>San Rafael</t>
  </si>
  <si>
    <t>Velasco</t>
  </si>
  <si>
    <t>San Javier</t>
  </si>
  <si>
    <t>San Ignacio de Velasco</t>
  </si>
  <si>
    <t>San Jose de Chiquitos</t>
  </si>
  <si>
    <t>San Matías</t>
  </si>
  <si>
    <t>A. Sandoval</t>
  </si>
  <si>
    <t>San Juan de Yapacani</t>
  </si>
  <si>
    <t>San Julian</t>
  </si>
  <si>
    <t>San Pedro</t>
  </si>
  <si>
    <t>Santiago de Chiquitos</t>
  </si>
  <si>
    <t>Samaipata</t>
  </si>
  <si>
    <t>Universidad A.G.R.M.</t>
  </si>
  <si>
    <t>Viru Viru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</si>
  <si>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</si>
  <si>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</si>
  <si>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</si>
  <si>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</si>
  <si>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</si>
  <si>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</si>
  <si>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</si>
  <si>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</si>
  <si>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</si>
  <si>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</si>
  <si>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</si>
  <si>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 xml:space="preserve">dic </t>
  </si>
  <si>
    <t>annual</t>
  </si>
  <si>
    <t>max</t>
  </si>
  <si>
    <t>min</t>
  </si>
  <si>
    <t>N-06</t>
  </si>
  <si>
    <t>N-05</t>
  </si>
  <si>
    <t>N-04</t>
  </si>
  <si>
    <t xml:space="preserve">NW - 08 </t>
  </si>
  <si>
    <t xml:space="preserve">N-09 </t>
  </si>
  <si>
    <t xml:space="preserve">N-07 </t>
  </si>
  <si>
    <t>N-09</t>
  </si>
  <si>
    <t xml:space="preserve">NW-07 </t>
  </si>
  <si>
    <t xml:space="preserve">N-08 </t>
  </si>
  <si>
    <t xml:space="preserve">NW-10 </t>
  </si>
  <si>
    <t>S-10</t>
  </si>
  <si>
    <t>NW- 08</t>
  </si>
  <si>
    <t xml:space="preserve">N-02 </t>
  </si>
  <si>
    <t>NW-02</t>
  </si>
  <si>
    <t xml:space="preserve">N-01 </t>
  </si>
  <si>
    <t>C-00</t>
  </si>
  <si>
    <t xml:space="preserve">NW-02 </t>
  </si>
  <si>
    <t xml:space="preserve">SE-02 </t>
  </si>
  <si>
    <t xml:space="preserve">S-02 </t>
  </si>
  <si>
    <t xml:space="preserve">N-03 </t>
  </si>
  <si>
    <t>N-03</t>
  </si>
  <si>
    <t>N-02</t>
  </si>
  <si>
    <t>SE-02</t>
  </si>
  <si>
    <t>NW-09</t>
  </si>
  <si>
    <t>NW-11</t>
  </si>
  <si>
    <t>NW-10</t>
  </si>
  <si>
    <t>NW-16</t>
  </si>
  <si>
    <t xml:space="preserve">NW-13 </t>
  </si>
  <si>
    <t>NW-14</t>
  </si>
  <si>
    <t>N-17</t>
  </si>
  <si>
    <t>NW-17</t>
  </si>
  <si>
    <t>NW-15</t>
  </si>
  <si>
    <t>NW-13</t>
  </si>
  <si>
    <t>NW-03</t>
  </si>
  <si>
    <t xml:space="preserve">SE-03 </t>
  </si>
  <si>
    <t>NW-04</t>
  </si>
  <si>
    <t>SE-04</t>
  </si>
  <si>
    <t>N.04</t>
  </si>
  <si>
    <t>NW-01</t>
  </si>
  <si>
    <t>NW-06</t>
  </si>
  <si>
    <t>S-06</t>
  </si>
  <si>
    <t>N-07</t>
  </si>
  <si>
    <t>N-08</t>
  </si>
  <si>
    <t>NW-08</t>
  </si>
  <si>
    <t>NW-07</t>
  </si>
  <si>
    <t>N-11</t>
  </si>
  <si>
    <t>S-09</t>
  </si>
  <si>
    <t>NW-12</t>
  </si>
  <si>
    <t>S-13</t>
  </si>
  <si>
    <t>N-01</t>
  </si>
  <si>
    <t>N-14</t>
  </si>
  <si>
    <t>SE-10</t>
  </si>
  <si>
    <t>N-12</t>
  </si>
  <si>
    <t>SE-03</t>
  </si>
  <si>
    <t>S-03</t>
  </si>
  <si>
    <t>SE-16</t>
  </si>
  <si>
    <t>S-55</t>
  </si>
  <si>
    <t>S-50</t>
  </si>
  <si>
    <t>SE-30</t>
  </si>
  <si>
    <t>N-30</t>
  </si>
  <si>
    <t>SE-35</t>
  </si>
  <si>
    <t>SE-40</t>
  </si>
  <si>
    <t>SW-35</t>
  </si>
  <si>
    <t>SE-31</t>
  </si>
  <si>
    <t>NE-05</t>
  </si>
  <si>
    <t>N-10</t>
  </si>
  <si>
    <t>S-11</t>
  </si>
  <si>
    <t>S-12</t>
  </si>
  <si>
    <t>NW-18</t>
  </si>
  <si>
    <t>S-07</t>
  </si>
  <si>
    <t>S-08</t>
  </si>
  <si>
    <t>S-05</t>
  </si>
  <si>
    <t>SW-09</t>
  </si>
  <si>
    <t>NE-07</t>
  </si>
  <si>
    <t>NE-10</t>
  </si>
  <si>
    <t>NE-08</t>
  </si>
  <si>
    <t>E-06</t>
  </si>
  <si>
    <t>NE-06</t>
  </si>
  <si>
    <t>E-02</t>
  </si>
  <si>
    <t>NE-02</t>
  </si>
  <si>
    <t>E-01</t>
  </si>
  <si>
    <t>S-02</t>
  </si>
  <si>
    <t>S-04</t>
  </si>
  <si>
    <t>SE-01</t>
  </si>
  <si>
    <t>NE-04</t>
  </si>
  <si>
    <t>SE-05</t>
  </si>
  <si>
    <t>SW-02</t>
  </si>
  <si>
    <t>C-01</t>
  </si>
  <si>
    <t>N-13</t>
  </si>
  <si>
    <t>S-14</t>
  </si>
  <si>
    <t>NW-21</t>
  </si>
  <si>
    <t>NW-24</t>
  </si>
  <si>
    <t>N-15</t>
  </si>
  <si>
    <t>N-26</t>
  </si>
  <si>
    <t>NE-14</t>
  </si>
  <si>
    <t>NW-31</t>
  </si>
  <si>
    <t>N-39</t>
  </si>
  <si>
    <t>NW-37</t>
  </si>
  <si>
    <t>NW-38</t>
  </si>
  <si>
    <t>NW-34</t>
  </si>
  <si>
    <t>NW-28</t>
  </si>
  <si>
    <t>NW-20</t>
  </si>
  <si>
    <t>NW-22</t>
  </si>
  <si>
    <t>SW-03</t>
  </si>
  <si>
    <t>SW-06</t>
  </si>
  <si>
    <t>NW-19</t>
  </si>
  <si>
    <t>SW-04</t>
  </si>
  <si>
    <t>NW-05</t>
  </si>
  <si>
    <t>SE-22</t>
  </si>
  <si>
    <t>NE-15</t>
  </si>
  <si>
    <t>NE-22</t>
  </si>
  <si>
    <t>NE-24</t>
  </si>
  <si>
    <t>E-25</t>
  </si>
  <si>
    <t>E-24</t>
  </si>
  <si>
    <t>N-24</t>
  </si>
  <si>
    <t>NE-23</t>
  </si>
  <si>
    <t>SE-24</t>
  </si>
  <si>
    <t>NE-27</t>
  </si>
  <si>
    <t>NE-31</t>
  </si>
  <si>
    <t>NE-32</t>
  </si>
  <si>
    <t>NE-35</t>
  </si>
  <si>
    <t>NE-28</t>
  </si>
  <si>
    <t>S-16</t>
  </si>
  <si>
    <t>NE-03</t>
  </si>
  <si>
    <t>SW-05</t>
  </si>
  <si>
    <t>NE-09</t>
  </si>
  <si>
    <t>N-22</t>
  </si>
  <si>
    <t>N-21</t>
  </si>
  <si>
    <t>S-23</t>
  </si>
  <si>
    <t>S-22</t>
  </si>
  <si>
    <t>S-20</t>
  </si>
  <si>
    <t>N-23</t>
  </si>
  <si>
    <t>S-21</t>
  </si>
  <si>
    <t>W-22</t>
  </si>
  <si>
    <t>N-35</t>
  </si>
  <si>
    <t>N-27</t>
  </si>
  <si>
    <t>N-16</t>
  </si>
  <si>
    <t>SW-07</t>
  </si>
  <si>
    <t xml:space="preserve"> </t>
  </si>
  <si>
    <t>N</t>
  </si>
  <si>
    <t>NE</t>
  </si>
  <si>
    <t>NW</t>
  </si>
  <si>
    <t>S</t>
  </si>
  <si>
    <t>SE</t>
  </si>
  <si>
    <t xml:space="preserve">N </t>
  </si>
  <si>
    <t>E</t>
  </si>
  <si>
    <t>n</t>
  </si>
  <si>
    <t>km/h</t>
  </si>
  <si>
    <t>m/s</t>
  </si>
  <si>
    <t>km/hr</t>
  </si>
  <si>
    <t>lon</t>
  </si>
  <si>
    <t>lat</t>
  </si>
  <si>
    <t>ele</t>
  </si>
  <si>
    <t xml:space="preserve">                       PLANILLA DE CALCULO DE LA ETo CUANDO SOLO SE CUENTA CON TEMPERATURA</t>
  </si>
  <si>
    <t>MAXIMA Y MINIMA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</si>
  <si>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</si>
  <si>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</si>
  <si>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</si>
  <si>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</si>
  <si>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</si>
  <si>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</si>
  <si>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</si>
  <si>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</si>
  <si>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</si>
  <si>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</si>
  <si>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</si>
  <si>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</si>
  <si>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</si>
  <si>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Temperature Min,(grados centigrados)</t>
  </si>
  <si>
    <t>Temperature Max, (grados centigrados)</t>
  </si>
  <si>
    <t>Temperatura Media (grados centigrados)</t>
  </si>
  <si>
    <t>Abs. Temp.</t>
  </si>
  <si>
    <t>Boltzmann Constant</t>
  </si>
  <si>
    <t>es (Tmin) (Presión de sat. Máxima)</t>
  </si>
  <si>
    <t>es (Tmax)(Presión de sat. Mínima)</t>
  </si>
  <si>
    <t>es media</t>
  </si>
  <si>
    <t>ea  (De la Temp, mínima)</t>
  </si>
  <si>
    <t>Radiación Extraterrestre (de Tabla 1)</t>
  </si>
  <si>
    <t xml:space="preserve">Clear Sky solar </t>
  </si>
  <si>
    <t>Velocidad del viento(m/s)</t>
  </si>
  <si>
    <t>Radiación Global calculada</t>
  </si>
  <si>
    <t>Boltz*T^4</t>
  </si>
  <si>
    <t>0.34-0.14raiz(ea)</t>
  </si>
  <si>
    <t>1.35*Rs/Rso-0.35</t>
  </si>
  <si>
    <t>0.77*Rs</t>
  </si>
  <si>
    <t>Rn</t>
  </si>
  <si>
    <t>G</t>
  </si>
  <si>
    <t>Rn-G</t>
  </si>
  <si>
    <t xml:space="preserve">Delta </t>
  </si>
  <si>
    <t>Gamma  (De Tabla 3)</t>
  </si>
  <si>
    <t>Termino Radiativo Delta</t>
  </si>
  <si>
    <t>Termino Radiativo Gamma</t>
  </si>
  <si>
    <t>900/Tabs.</t>
  </si>
  <si>
    <t xml:space="preserve">es-ea </t>
  </si>
  <si>
    <t>ETo</t>
  </si>
  <si>
    <t>a</t>
  </si>
  <si>
    <t>parameter</t>
  </si>
  <si>
    <t>b</t>
  </si>
  <si>
    <t>c</t>
  </si>
  <si>
    <t>d</t>
  </si>
  <si>
    <t>e</t>
  </si>
  <si>
    <t>Annual</t>
  </si>
  <si>
    <t>anos</t>
  </si>
  <si>
    <t>f</t>
  </si>
  <si>
    <t xml:space="preserve">                             PLANILLA DE CALCULO DE LA ETo CUANDO SE CUENTA SOLO CON TEMPERATURA</t>
  </si>
  <si>
    <t>Y HUMEDAD RELATIVA</t>
  </si>
  <si>
    <t>Humedad Relativa  (tanto por 1)</t>
  </si>
  <si>
    <t>ea  (RH * es media)</t>
  </si>
  <si>
    <t>Gamma (De Tabla 3)</t>
  </si>
  <si>
    <t>g</t>
  </si>
  <si>
    <t>ave</t>
  </si>
  <si>
    <t>hum</t>
  </si>
  <si>
    <t>Rad</t>
  </si>
  <si>
    <t>Gamma</t>
  </si>
  <si>
    <t>viento</t>
  </si>
  <si>
    <t>rad</t>
  </si>
  <si>
    <t>gamma</t>
  </si>
  <si>
    <t>media:</t>
  </si>
  <si>
    <t>min:</t>
  </si>
  <si>
    <t>max:</t>
  </si>
  <si>
    <t>STD:</t>
  </si>
  <si>
    <t>(-)stdev:</t>
  </si>
  <si>
    <t>(+)stdev: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</si>
</sst>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N$&quot;#,##0_);\(&quot;N$&quot;#,##0\)"/>
    <numFmt numFmtId="195" formatCode="&quot;N$&quot;#,##0_);[Red]\(&quot;N$&quot;#,##0\)"/>
    <numFmt numFmtId="196" formatCode="&quot;N$&quot;#,##0.00_);\(&quot;N$&quot;#,##0.00\)"/>
    <numFmt numFmtId="197" formatCode="&quot;N$&quot;#,##0.00_);[Red]\(&quot;N$&quot;#,##0.00\)"/>
    <numFmt numFmtId="198" formatCode="_(&quot;N$&quot;* #,##0_);_(&quot;N$&quot;* \(#,##0\);_(&quot;N$&quot;* &quot;-&quot;_);_(@_)"/>
    <numFmt numFmtId="199" formatCode="_(&quot;N$&quot;* #,##0.00_);_(&quot;N$&quot;* \(#,##0.00\);_(&quot;N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77" fontId="6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177" fontId="5" fillId="0" borderId="2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7" fontId="6" fillId="0" borderId="2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chartsheet" Target="chartsheets/sheet1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9"/>
          <c:w val="0.931"/>
          <c:h val="0.92725"/>
        </c:manualLayout>
      </c:layout>
      <c:lineChart>
        <c:grouping val="standard"/>
        <c:varyColors val="0"/>
        <c:ser>
          <c:idx val="0"/>
          <c:order val="0"/>
          <c:tx>
            <c:v>Eto (mm/dia)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'Eto_calcT&amp;H&amp;V_high'!$D$1:$O$1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 </c:v>
                </c:pt>
              </c:strCache>
            </c:strRef>
          </c:cat>
          <c:val>
            <c:numRef>
              <c:f>'Eto_calcT&amp;H&amp;V_high'!$D$24:$O$24</c:f>
              <c:numCache>
                <c:ptCount val="12"/>
                <c:pt idx="0">
                  <c:v>4.804851095962296</c:v>
                </c:pt>
                <c:pt idx="1">
                  <c:v>4.709499880905754</c:v>
                </c:pt>
                <c:pt idx="2">
                  <c:v>4.33696056243838</c:v>
                </c:pt>
                <c:pt idx="3">
                  <c:v>3.650511737281888</c:v>
                </c:pt>
                <c:pt idx="4">
                  <c:v>3.039591546569166</c:v>
                </c:pt>
                <c:pt idx="5">
                  <c:v>2.9026330266407214</c:v>
                </c:pt>
                <c:pt idx="6">
                  <c:v>3.3768145611660496</c:v>
                </c:pt>
                <c:pt idx="7">
                  <c:v>4.284004137542187</c:v>
                </c:pt>
                <c:pt idx="8">
                  <c:v>4.957855914121366</c:v>
                </c:pt>
                <c:pt idx="9">
                  <c:v>5.484668861761829</c:v>
                </c:pt>
                <c:pt idx="10">
                  <c:v>5.384008691502907</c:v>
                </c:pt>
                <c:pt idx="11">
                  <c:v>4.96463009240492</c:v>
                </c:pt>
              </c:numCache>
            </c:numRef>
          </c:val>
          <c:smooth val="1"/>
        </c:ser>
        <c:ser>
          <c:idx val="1"/>
          <c:order val="1"/>
          <c:tx>
            <c:v>Valores min./max. de ETo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'Eto_calcT&amp;H&amp;V_high'!$D$25:$O$25</c:f>
              <c:numCache>
                <c:ptCount val="12"/>
                <c:pt idx="0">
                  <c:v>4.128305855531062</c:v>
                </c:pt>
                <c:pt idx="1">
                  <c:v>4.1899633362268816</c:v>
                </c:pt>
                <c:pt idx="2">
                  <c:v>3.826688072103919</c:v>
                </c:pt>
                <c:pt idx="3">
                  <c:v>3.2436320749637586</c:v>
                </c:pt>
                <c:pt idx="4">
                  <c:v>2.578855681228581</c:v>
                </c:pt>
                <c:pt idx="5">
                  <c:v>2.221264737975228</c:v>
                </c:pt>
                <c:pt idx="6">
                  <c:v>2.690506239217004</c:v>
                </c:pt>
                <c:pt idx="7">
                  <c:v>3.5056392854586704</c:v>
                </c:pt>
                <c:pt idx="8">
                  <c:v>4.193273427569807</c:v>
                </c:pt>
                <c:pt idx="9">
                  <c:v>4.6328542687943255</c:v>
                </c:pt>
                <c:pt idx="10">
                  <c:v>4.7178853001451735</c:v>
                </c:pt>
                <c:pt idx="11">
                  <c:v>4.253495088986089</c:v>
                </c:pt>
              </c:numCache>
            </c:numRef>
          </c:val>
          <c:smooth val="1"/>
        </c:ser>
        <c:ser>
          <c:idx val="2"/>
          <c:order val="2"/>
          <c:tx>
            <c:v>Valores maximos de ETo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'Eto_calcT&amp;H&amp;V_high'!$D$26:$O$26</c:f>
              <c:numCache>
                <c:ptCount val="12"/>
                <c:pt idx="0">
                  <c:v>5.772957669394566</c:v>
                </c:pt>
                <c:pt idx="1">
                  <c:v>5.733654067325137</c:v>
                </c:pt>
                <c:pt idx="2">
                  <c:v>5.399376877335658</c:v>
                </c:pt>
                <c:pt idx="3">
                  <c:v>4.720220462001968</c:v>
                </c:pt>
                <c:pt idx="4">
                  <c:v>4.156298657419588</c:v>
                </c:pt>
                <c:pt idx="5">
                  <c:v>3.8742341004237435</c:v>
                </c:pt>
                <c:pt idx="6">
                  <c:v>4.335230145006053</c:v>
                </c:pt>
                <c:pt idx="7">
                  <c:v>5.397703426622755</c:v>
                </c:pt>
                <c:pt idx="8">
                  <c:v>6.431275357026054</c:v>
                </c:pt>
                <c:pt idx="9">
                  <c:v>6.896157502608176</c:v>
                </c:pt>
                <c:pt idx="10">
                  <c:v>6.734710809401158</c:v>
                </c:pt>
                <c:pt idx="11">
                  <c:v>6.044222013751263</c:v>
                </c:pt>
              </c:numCache>
            </c:numRef>
          </c:val>
          <c:smooth val="1"/>
        </c:ser>
        <c:ser>
          <c:idx val="3"/>
          <c:order val="3"/>
          <c:tx>
            <c:v>Dev. Tip.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'Eto_calcT&amp;H&amp;V_high'!$D$28:$O$28</c:f>
              <c:numCache>
                <c:ptCount val="12"/>
                <c:pt idx="0">
                  <c:v>4.581050288590475</c:v>
                </c:pt>
                <c:pt idx="1">
                  <c:v>4.526830186558164</c:v>
                </c:pt>
                <c:pt idx="2">
                  <c:v>4.162877701848527</c:v>
                </c:pt>
                <c:pt idx="3">
                  <c:v>3.497571517798547</c:v>
                </c:pt>
                <c:pt idx="4">
                  <c:v>2.884279838086993</c:v>
                </c:pt>
                <c:pt idx="5">
                  <c:v>2.7350427966253723</c:v>
                </c:pt>
                <c:pt idx="6">
                  <c:v>3.1776794138595776</c:v>
                </c:pt>
                <c:pt idx="7">
                  <c:v>4.02418512408197</c:v>
                </c:pt>
                <c:pt idx="8">
                  <c:v>4.690738728939819</c:v>
                </c:pt>
                <c:pt idx="9">
                  <c:v>5.208339444584159</c:v>
                </c:pt>
                <c:pt idx="10">
                  <c:v>5.128547056977597</c:v>
                </c:pt>
                <c:pt idx="11">
                  <c:v>4.7564214141823875</c:v>
                </c:pt>
              </c:numCache>
            </c:numRef>
          </c:val>
          <c:smooth val="1"/>
        </c:ser>
        <c:ser>
          <c:idx val="4"/>
          <c:order val="4"/>
          <c:tx>
            <c:v>Deviacion standard (+)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'Eto_calcT&amp;H&amp;V_high'!$D$29:$O$29</c:f>
              <c:numCache>
                <c:ptCount val="12"/>
                <c:pt idx="0">
                  <c:v>5.028651903334117</c:v>
                </c:pt>
                <c:pt idx="1">
                  <c:v>4.892169575253344</c:v>
                </c:pt>
                <c:pt idx="2">
                  <c:v>4.511043423028233</c:v>
                </c:pt>
                <c:pt idx="3">
                  <c:v>3.8034519567652287</c:v>
                </c:pt>
                <c:pt idx="4">
                  <c:v>3.194903255051339</c:v>
                </c:pt>
                <c:pt idx="5">
                  <c:v>3.0702232566560705</c:v>
                </c:pt>
                <c:pt idx="6">
                  <c:v>3.5759497084725216</c:v>
                </c:pt>
                <c:pt idx="7">
                  <c:v>4.543823151002404</c:v>
                </c:pt>
                <c:pt idx="8">
                  <c:v>5.224973099302912</c:v>
                </c:pt>
                <c:pt idx="9">
                  <c:v>5.760998278939499</c:v>
                </c:pt>
                <c:pt idx="10">
                  <c:v>5.639470326028217</c:v>
                </c:pt>
                <c:pt idx="11">
                  <c:v>5.172838770627452</c:v>
                </c:pt>
              </c:numCache>
            </c:numRef>
          </c:val>
          <c:smooth val="1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ETo (mm/dia)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9575"/>
          <c:y val="0.58725"/>
          <c:w val="0.262"/>
          <c:h val="0.153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2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0.251</cdr:y>
    </cdr:from>
    <cdr:to>
      <cdr:x>0.36625</cdr:x>
      <cdr:y>0.29675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1485900"/>
          <a:ext cx="866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max. ETo.</a:t>
          </a:r>
        </a:p>
      </cdr:txBody>
    </cdr:sp>
  </cdr:relSizeAnchor>
  <cdr:relSizeAnchor xmlns:cdr="http://schemas.openxmlformats.org/drawingml/2006/chartDrawing">
    <cdr:from>
      <cdr:x>0.2285</cdr:x>
      <cdr:y>0.489</cdr:y>
    </cdr:from>
    <cdr:to>
      <cdr:x>0.3185</cdr:x>
      <cdr:y>0.53475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2895600"/>
          <a:ext cx="781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min. ETo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2" sqref="A2:O30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5" width="5.57421875" style="3" bestFit="1" customWidth="1"/>
    <col min="16" max="16" width="7.28125" style="3" bestFit="1" customWidth="1"/>
  </cols>
  <sheetData>
    <row r="1" spans="1:16" ht="12.75">
      <c r="A1" s="1" t="s">
        <v>0</v>
      </c>
      <c r="B1" s="1" t="s">
        <v>1</v>
      </c>
      <c r="C1" s="1" t="s">
        <v>2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  <c r="J1" s="7" t="s">
        <v>55</v>
      </c>
      <c r="K1" s="7" t="s">
        <v>56</v>
      </c>
      <c r="L1" s="7" t="s">
        <v>57</v>
      </c>
      <c r="M1" s="7" t="s">
        <v>58</v>
      </c>
      <c r="N1" s="7" t="s">
        <v>59</v>
      </c>
      <c r="O1" s="7" t="s">
        <v>60</v>
      </c>
      <c r="P1" s="7" t="s">
        <v>61</v>
      </c>
    </row>
    <row r="2" spans="1:16" ht="12.75">
      <c r="A2">
        <v>7</v>
      </c>
      <c r="B2" t="s">
        <v>6</v>
      </c>
      <c r="C2" t="s">
        <v>7</v>
      </c>
      <c r="D2" s="3">
        <v>27.5</v>
      </c>
      <c r="E2" s="3">
        <v>27.1</v>
      </c>
      <c r="F2" s="3">
        <v>27.2</v>
      </c>
      <c r="G2" s="3">
        <v>26.3</v>
      </c>
      <c r="H2" s="3">
        <v>29.9</v>
      </c>
      <c r="I2" s="3">
        <v>23.6</v>
      </c>
      <c r="J2" s="3">
        <v>25.8</v>
      </c>
      <c r="K2" s="3">
        <v>25.9</v>
      </c>
      <c r="L2" s="3">
        <v>27.2</v>
      </c>
      <c r="M2" s="3">
        <v>28.9</v>
      </c>
      <c r="N2" s="3">
        <v>28.6</v>
      </c>
      <c r="O2" s="3">
        <v>27.6</v>
      </c>
      <c r="P2" s="3">
        <v>26</v>
      </c>
    </row>
    <row r="3" spans="1:16" ht="12.75">
      <c r="A3">
        <v>14</v>
      </c>
      <c r="B3" t="s">
        <v>11</v>
      </c>
      <c r="C3" t="s">
        <v>3</v>
      </c>
      <c r="D3" s="3">
        <v>28.6</v>
      </c>
      <c r="E3" s="3">
        <v>27.3</v>
      </c>
      <c r="F3" s="3">
        <v>27.1</v>
      </c>
      <c r="G3" s="3">
        <v>25.1</v>
      </c>
      <c r="H3" s="3">
        <v>24.3</v>
      </c>
      <c r="I3" s="3">
        <v>21.2</v>
      </c>
      <c r="J3" s="3">
        <v>22</v>
      </c>
      <c r="K3" s="3">
        <v>24.2</v>
      </c>
      <c r="L3" s="3">
        <v>27.9</v>
      </c>
      <c r="M3" s="3">
        <v>27.3</v>
      </c>
      <c r="N3" s="3">
        <v>28.7</v>
      </c>
      <c r="O3" s="3">
        <v>28.9</v>
      </c>
      <c r="P3" s="3">
        <v>24.3</v>
      </c>
    </row>
    <row r="4" spans="1:16" ht="12.75">
      <c r="A4">
        <v>16</v>
      </c>
      <c r="B4" t="s">
        <v>12</v>
      </c>
      <c r="C4" t="s">
        <v>13</v>
      </c>
      <c r="D4" s="3">
        <v>27.8</v>
      </c>
      <c r="E4" s="3">
        <v>27.9</v>
      </c>
      <c r="F4" s="3">
        <v>27.5</v>
      </c>
      <c r="G4" s="3">
        <v>27.6</v>
      </c>
      <c r="H4" s="3">
        <v>26.1</v>
      </c>
      <c r="I4" s="3">
        <v>25.2</v>
      </c>
      <c r="J4" s="3">
        <v>24.6</v>
      </c>
      <c r="K4" s="3">
        <v>25.4</v>
      </c>
      <c r="L4" s="3">
        <v>25.8</v>
      </c>
      <c r="M4" s="3">
        <v>27.7</v>
      </c>
      <c r="N4" s="3">
        <v>27.6</v>
      </c>
      <c r="O4" s="3">
        <v>27.2</v>
      </c>
      <c r="P4" s="3">
        <v>25.9</v>
      </c>
    </row>
    <row r="5" spans="1:16" ht="12.75">
      <c r="A5">
        <v>17</v>
      </c>
      <c r="B5" t="s">
        <v>14</v>
      </c>
      <c r="C5" t="s">
        <v>15</v>
      </c>
      <c r="D5" s="3">
        <v>21.8</v>
      </c>
      <c r="E5" s="3">
        <v>21.9</v>
      </c>
      <c r="F5" s="3">
        <v>21.4</v>
      </c>
      <c r="G5" s="3">
        <v>19.8</v>
      </c>
      <c r="H5" s="3">
        <v>17.5</v>
      </c>
      <c r="I5" s="3">
        <v>17.6</v>
      </c>
      <c r="J5" s="3">
        <v>18.3</v>
      </c>
      <c r="K5" s="3">
        <v>18.5</v>
      </c>
      <c r="L5" s="3">
        <v>19</v>
      </c>
      <c r="M5" s="3">
        <v>22.2</v>
      </c>
      <c r="N5" s="3">
        <v>22.3</v>
      </c>
      <c r="O5" s="3">
        <v>23</v>
      </c>
      <c r="P5" s="3">
        <v>18.3</v>
      </c>
    </row>
    <row r="6" spans="1:16" ht="12.75">
      <c r="A6">
        <v>18</v>
      </c>
      <c r="B6" t="s">
        <v>16</v>
      </c>
      <c r="C6" t="s">
        <v>17</v>
      </c>
      <c r="D6" s="3">
        <v>27.7</v>
      </c>
      <c r="E6" s="3">
        <v>27.1</v>
      </c>
      <c r="F6" s="3">
        <v>27.1</v>
      </c>
      <c r="G6" s="3">
        <v>27.1</v>
      </c>
      <c r="H6" s="3">
        <v>25.4</v>
      </c>
      <c r="I6" s="3">
        <v>23.5</v>
      </c>
      <c r="J6" s="3">
        <v>28.7</v>
      </c>
      <c r="K6" s="3">
        <v>27.3</v>
      </c>
      <c r="L6" s="3">
        <v>29.9</v>
      </c>
      <c r="M6" s="3">
        <v>29.8</v>
      </c>
      <c r="N6" s="3">
        <v>28.7</v>
      </c>
      <c r="O6" s="3">
        <v>28.1</v>
      </c>
      <c r="P6" s="3">
        <v>25.5</v>
      </c>
    </row>
    <row r="7" spans="1:16" ht="12.75">
      <c r="A7">
        <v>24</v>
      </c>
      <c r="B7" t="s">
        <v>18</v>
      </c>
      <c r="C7" t="s">
        <v>10</v>
      </c>
      <c r="D7" s="3">
        <v>27.1</v>
      </c>
      <c r="E7" s="3">
        <v>27.8</v>
      </c>
      <c r="F7" s="3">
        <v>27.5</v>
      </c>
      <c r="G7" s="3">
        <v>27</v>
      </c>
      <c r="H7" s="3">
        <v>24</v>
      </c>
      <c r="I7" s="3">
        <v>22.4</v>
      </c>
      <c r="J7" s="3">
        <v>23.6</v>
      </c>
      <c r="K7" s="3">
        <v>23.5</v>
      </c>
      <c r="L7" s="3">
        <v>24.2</v>
      </c>
      <c r="M7" s="3">
        <v>26.6</v>
      </c>
      <c r="N7" s="3">
        <v>28</v>
      </c>
      <c r="O7" s="3">
        <v>27</v>
      </c>
      <c r="P7" s="3">
        <v>24.5</v>
      </c>
    </row>
    <row r="8" spans="1:16" ht="12.75">
      <c r="A8">
        <v>26</v>
      </c>
      <c r="B8" t="s">
        <v>19</v>
      </c>
      <c r="C8" t="s">
        <v>5</v>
      </c>
      <c r="D8" s="3">
        <v>26.7</v>
      </c>
      <c r="E8" s="3">
        <v>26.5</v>
      </c>
      <c r="F8" s="3">
        <v>26.6</v>
      </c>
      <c r="G8" s="3">
        <v>25.3</v>
      </c>
      <c r="H8" s="3">
        <v>23.5</v>
      </c>
      <c r="I8" s="3">
        <v>21.7</v>
      </c>
      <c r="J8" s="3">
        <v>23.1</v>
      </c>
      <c r="K8" s="3">
        <v>23.4</v>
      </c>
      <c r="L8" s="3">
        <v>24.7</v>
      </c>
      <c r="M8" s="3">
        <v>26.7</v>
      </c>
      <c r="N8" s="3">
        <v>27</v>
      </c>
      <c r="O8" s="3">
        <v>28</v>
      </c>
      <c r="P8" s="3">
        <v>24.1</v>
      </c>
    </row>
    <row r="9" spans="1:17" ht="12.75">
      <c r="A9">
        <v>28</v>
      </c>
      <c r="B9" t="s">
        <v>21</v>
      </c>
      <c r="C9" t="s">
        <v>5</v>
      </c>
      <c r="D9" s="3">
        <v>28.1</v>
      </c>
      <c r="E9" s="3">
        <v>27.8</v>
      </c>
      <c r="F9" s="3">
        <v>27.9</v>
      </c>
      <c r="G9" s="3">
        <v>27.7</v>
      </c>
      <c r="H9" s="3">
        <v>25.3</v>
      </c>
      <c r="I9" s="3">
        <v>27.7</v>
      </c>
      <c r="J9" s="3">
        <v>23.7</v>
      </c>
      <c r="K9" s="3">
        <v>26.2</v>
      </c>
      <c r="L9" s="3">
        <v>28.2</v>
      </c>
      <c r="M9" s="3">
        <v>28.6</v>
      </c>
      <c r="N9" s="3">
        <v>30.3</v>
      </c>
      <c r="O9" s="3">
        <v>29</v>
      </c>
      <c r="P9" s="3">
        <v>26.3</v>
      </c>
      <c r="Q9" s="3"/>
    </row>
    <row r="10" spans="1:16" ht="12.75">
      <c r="A10">
        <v>44</v>
      </c>
      <c r="B10" t="s">
        <v>22</v>
      </c>
      <c r="C10" t="s">
        <v>8</v>
      </c>
      <c r="D10" s="3">
        <v>24.1</v>
      </c>
      <c r="E10" s="3">
        <v>25.1</v>
      </c>
      <c r="F10" s="3">
        <v>24.1</v>
      </c>
      <c r="G10" s="3">
        <v>23.3</v>
      </c>
      <c r="H10" s="3">
        <v>22.1</v>
      </c>
      <c r="I10" s="3">
        <v>20.5</v>
      </c>
      <c r="J10" s="3">
        <v>21.6</v>
      </c>
      <c r="K10" s="3">
        <v>21.9</v>
      </c>
      <c r="L10" s="3">
        <v>23.2</v>
      </c>
      <c r="M10" s="3">
        <v>24.4</v>
      </c>
      <c r="N10" s="3">
        <v>25</v>
      </c>
      <c r="O10" s="3">
        <v>24.8</v>
      </c>
      <c r="P10" s="3">
        <v>22.2</v>
      </c>
    </row>
    <row r="11" spans="1:16" ht="12.75">
      <c r="A11">
        <v>47</v>
      </c>
      <c r="B11" t="s">
        <v>23</v>
      </c>
      <c r="C11" t="s">
        <v>24</v>
      </c>
      <c r="D11" s="3">
        <v>28</v>
      </c>
      <c r="E11" s="3">
        <v>27.9</v>
      </c>
      <c r="F11" s="3">
        <v>27.8</v>
      </c>
      <c r="G11" s="3">
        <v>27.7</v>
      </c>
      <c r="H11" s="3">
        <v>25.1</v>
      </c>
      <c r="I11" s="3">
        <v>22.8</v>
      </c>
      <c r="J11" s="3">
        <v>23</v>
      </c>
      <c r="K11" s="3">
        <v>24.1</v>
      </c>
      <c r="L11" s="3">
        <v>25.2</v>
      </c>
      <c r="M11" s="3">
        <v>27.9</v>
      </c>
      <c r="N11" s="3">
        <v>30.2</v>
      </c>
      <c r="O11" s="3">
        <v>29.6</v>
      </c>
      <c r="P11" s="3">
        <v>25.6</v>
      </c>
    </row>
    <row r="12" spans="1:16" ht="12.75">
      <c r="A12">
        <v>51</v>
      </c>
      <c r="B12" t="s">
        <v>25</v>
      </c>
      <c r="C12" t="s">
        <v>4</v>
      </c>
      <c r="D12" s="3">
        <v>26.4</v>
      </c>
      <c r="E12" s="3">
        <v>26.4</v>
      </c>
      <c r="F12" s="3">
        <v>26</v>
      </c>
      <c r="G12" s="3">
        <v>27.5</v>
      </c>
      <c r="H12" s="3">
        <v>26.3</v>
      </c>
      <c r="I12" s="3">
        <v>22.4</v>
      </c>
      <c r="J12" s="3">
        <v>29.3</v>
      </c>
      <c r="K12" s="3">
        <v>22.3</v>
      </c>
      <c r="L12" s="3">
        <v>26.7</v>
      </c>
      <c r="M12" s="3">
        <v>27.4</v>
      </c>
      <c r="N12" s="3">
        <v>28.1</v>
      </c>
      <c r="O12" s="3">
        <v>26.8</v>
      </c>
      <c r="P12" s="3">
        <v>24.2</v>
      </c>
    </row>
    <row r="13" spans="1:16" ht="12.75">
      <c r="A13">
        <v>57</v>
      </c>
      <c r="B13" t="s">
        <v>27</v>
      </c>
      <c r="C13" t="s">
        <v>20</v>
      </c>
      <c r="D13" s="3">
        <v>22.4</v>
      </c>
      <c r="E13" s="3">
        <v>19.9</v>
      </c>
      <c r="F13" s="3">
        <v>21.2</v>
      </c>
      <c r="G13" s="3">
        <v>19.7</v>
      </c>
      <c r="H13" s="3">
        <v>18.4</v>
      </c>
      <c r="I13" s="3">
        <v>17.6</v>
      </c>
      <c r="J13" s="3">
        <v>14.7</v>
      </c>
      <c r="K13" s="3">
        <v>17.4</v>
      </c>
      <c r="L13" s="3">
        <v>18.7</v>
      </c>
      <c r="M13" s="3">
        <v>20.6</v>
      </c>
      <c r="N13" s="3">
        <v>21.3</v>
      </c>
      <c r="O13" s="3">
        <v>22.9</v>
      </c>
      <c r="P13" s="3">
        <v>18.8</v>
      </c>
    </row>
    <row r="14" spans="1:16" ht="12.75">
      <c r="A14">
        <v>59</v>
      </c>
      <c r="B14" t="s">
        <v>28</v>
      </c>
      <c r="C14" t="s">
        <v>29</v>
      </c>
      <c r="D14" s="3">
        <v>30.1</v>
      </c>
      <c r="E14" s="3">
        <v>29.6</v>
      </c>
      <c r="F14" s="3">
        <v>29</v>
      </c>
      <c r="G14" s="3">
        <v>28.1</v>
      </c>
      <c r="H14" s="3">
        <v>26.4</v>
      </c>
      <c r="I14" s="3">
        <v>29.9</v>
      </c>
      <c r="J14" s="3">
        <v>27.2</v>
      </c>
      <c r="K14" s="3">
        <v>28.8</v>
      </c>
      <c r="L14" s="3">
        <v>30.5</v>
      </c>
      <c r="M14" s="3">
        <v>30.2</v>
      </c>
      <c r="N14" s="3">
        <v>31.2</v>
      </c>
      <c r="O14" s="3">
        <v>30.8</v>
      </c>
      <c r="P14" s="3">
        <v>27.6</v>
      </c>
    </row>
    <row r="15" spans="1:16" ht="12.75">
      <c r="A15">
        <v>63</v>
      </c>
      <c r="B15" t="s">
        <v>30</v>
      </c>
      <c r="C15" t="s">
        <v>3</v>
      </c>
      <c r="D15" s="3">
        <v>28.8</v>
      </c>
      <c r="E15" s="3">
        <v>30</v>
      </c>
      <c r="F15" s="3">
        <v>28.5</v>
      </c>
      <c r="G15" s="3">
        <v>26.8</v>
      </c>
      <c r="H15" s="3">
        <v>25.1</v>
      </c>
      <c r="I15" s="3">
        <v>22.8</v>
      </c>
      <c r="J15" s="3">
        <v>24.4</v>
      </c>
      <c r="K15" s="3">
        <v>22.6</v>
      </c>
      <c r="L15" s="3">
        <v>25.9</v>
      </c>
      <c r="M15" s="3">
        <v>27.9</v>
      </c>
      <c r="N15" s="3">
        <v>28.3</v>
      </c>
      <c r="O15" s="3">
        <v>28.7</v>
      </c>
      <c r="P15" s="3">
        <v>24.8</v>
      </c>
    </row>
    <row r="16" spans="1:16" ht="12.75">
      <c r="A16">
        <v>68</v>
      </c>
      <c r="B16" t="s">
        <v>32</v>
      </c>
      <c r="C16" t="s">
        <v>24</v>
      </c>
      <c r="D16" s="3">
        <v>27.4</v>
      </c>
      <c r="E16" s="3">
        <v>27.1</v>
      </c>
      <c r="F16" s="3">
        <v>27.3</v>
      </c>
      <c r="G16" s="3">
        <v>26.6</v>
      </c>
      <c r="H16" s="3">
        <v>25.2</v>
      </c>
      <c r="I16" s="3">
        <v>23.1</v>
      </c>
      <c r="J16" s="3">
        <v>23.7</v>
      </c>
      <c r="K16" s="3">
        <v>24.7</v>
      </c>
      <c r="L16" s="3">
        <v>27</v>
      </c>
      <c r="M16" s="3">
        <v>27.5</v>
      </c>
      <c r="N16" s="3">
        <v>28.3</v>
      </c>
      <c r="O16" s="3">
        <v>27.6</v>
      </c>
      <c r="P16" s="3">
        <v>25.1</v>
      </c>
    </row>
    <row r="17" spans="1:16" ht="12.75">
      <c r="A17">
        <v>69</v>
      </c>
      <c r="B17" t="s">
        <v>33</v>
      </c>
      <c r="C17" t="s">
        <v>3</v>
      </c>
      <c r="D17" s="3">
        <v>28.2</v>
      </c>
      <c r="E17" s="3">
        <v>28.1</v>
      </c>
      <c r="F17" s="3">
        <v>28</v>
      </c>
      <c r="G17" s="3">
        <v>26.1</v>
      </c>
      <c r="H17" s="3">
        <v>22.8</v>
      </c>
      <c r="I17" s="3">
        <v>20.4</v>
      </c>
      <c r="J17" s="3">
        <v>22.9</v>
      </c>
      <c r="K17" s="3">
        <v>24.5</v>
      </c>
      <c r="L17" s="3">
        <v>24.4</v>
      </c>
      <c r="M17" s="3">
        <v>27.8</v>
      </c>
      <c r="N17" s="3">
        <v>28.6</v>
      </c>
      <c r="O17" s="3">
        <v>28.5</v>
      </c>
      <c r="P17" s="3">
        <v>25.1</v>
      </c>
    </row>
    <row r="18" spans="1:16" ht="12.75">
      <c r="A18">
        <v>70</v>
      </c>
      <c r="B18" t="s">
        <v>34</v>
      </c>
      <c r="C18" t="s">
        <v>20</v>
      </c>
      <c r="D18" s="3">
        <v>18</v>
      </c>
      <c r="E18" s="3">
        <v>16.7</v>
      </c>
      <c r="F18" s="3">
        <v>17.9</v>
      </c>
      <c r="G18" s="3">
        <v>17</v>
      </c>
      <c r="H18" s="3">
        <v>16.5</v>
      </c>
      <c r="I18" s="3">
        <v>15.3</v>
      </c>
      <c r="J18" s="3">
        <v>15.4</v>
      </c>
      <c r="K18" s="3">
        <v>16.8</v>
      </c>
      <c r="L18" s="3">
        <v>16.7</v>
      </c>
      <c r="M18" s="3">
        <v>17.7</v>
      </c>
      <c r="N18" s="3">
        <v>18.1</v>
      </c>
      <c r="O18" s="3">
        <v>18.7</v>
      </c>
      <c r="P18" s="3">
        <v>16.1</v>
      </c>
    </row>
    <row r="19" spans="1:16" ht="12.75">
      <c r="A19">
        <v>75</v>
      </c>
      <c r="B19" t="s">
        <v>37</v>
      </c>
      <c r="C19" t="s">
        <v>9</v>
      </c>
      <c r="D19" s="3">
        <v>26.4</v>
      </c>
      <c r="E19" s="3">
        <v>27.1</v>
      </c>
      <c r="F19" s="3">
        <v>27</v>
      </c>
      <c r="G19" s="3">
        <v>25.8</v>
      </c>
      <c r="H19" s="3">
        <v>24.7</v>
      </c>
      <c r="I19" s="3">
        <v>29.6</v>
      </c>
      <c r="J19" s="3">
        <v>28.5</v>
      </c>
      <c r="K19" s="3">
        <v>26.3</v>
      </c>
      <c r="L19" s="3">
        <v>27.2</v>
      </c>
      <c r="M19" s="3">
        <v>27.9</v>
      </c>
      <c r="N19" s="3">
        <v>27.2</v>
      </c>
      <c r="O19" s="3">
        <v>28.2</v>
      </c>
      <c r="P19" s="3">
        <v>24.8</v>
      </c>
    </row>
    <row r="20" spans="1:16" ht="12.75">
      <c r="A20">
        <v>76</v>
      </c>
      <c r="B20" t="s">
        <v>38</v>
      </c>
      <c r="C20" t="s">
        <v>36</v>
      </c>
      <c r="D20" s="3">
        <v>29.9</v>
      </c>
      <c r="E20" s="3">
        <v>28.8</v>
      </c>
      <c r="F20" s="3">
        <v>27.8</v>
      </c>
      <c r="G20" s="3">
        <v>27.4</v>
      </c>
      <c r="H20" s="3">
        <v>26.1</v>
      </c>
      <c r="I20" s="3">
        <v>24.5</v>
      </c>
      <c r="J20" s="3">
        <v>25</v>
      </c>
      <c r="K20" s="3">
        <v>28</v>
      </c>
      <c r="L20" s="3">
        <v>28.5</v>
      </c>
      <c r="M20" s="3">
        <v>28.8</v>
      </c>
      <c r="N20" s="3">
        <v>29.8</v>
      </c>
      <c r="O20" s="3">
        <v>28.9</v>
      </c>
      <c r="P20" s="3">
        <v>27.5</v>
      </c>
    </row>
    <row r="21" spans="1:16" ht="12.75">
      <c r="A21">
        <v>77</v>
      </c>
      <c r="B21" t="s">
        <v>39</v>
      </c>
      <c r="C21" t="s">
        <v>13</v>
      </c>
      <c r="D21" s="3">
        <v>31.6</v>
      </c>
      <c r="E21" s="3">
        <v>30.5</v>
      </c>
      <c r="F21" s="3">
        <v>30.6</v>
      </c>
      <c r="G21" s="3">
        <v>30.9</v>
      </c>
      <c r="H21" s="3">
        <v>29</v>
      </c>
      <c r="I21" s="3">
        <v>27.3</v>
      </c>
      <c r="J21" s="3">
        <v>26.8</v>
      </c>
      <c r="K21" s="3">
        <v>29.7</v>
      </c>
      <c r="L21" s="3">
        <v>32.2</v>
      </c>
      <c r="M21" s="3">
        <v>30.8</v>
      </c>
      <c r="N21" s="3">
        <v>30.9</v>
      </c>
      <c r="O21" s="3">
        <v>31.9</v>
      </c>
      <c r="P21" s="3">
        <v>29.8</v>
      </c>
    </row>
    <row r="22" spans="1:16" ht="12.75">
      <c r="A22">
        <v>78</v>
      </c>
      <c r="B22" t="s">
        <v>40</v>
      </c>
      <c r="C22" t="s">
        <v>41</v>
      </c>
      <c r="D22" s="3">
        <v>29.4</v>
      </c>
      <c r="E22" s="3">
        <v>30.7</v>
      </c>
      <c r="F22" s="3">
        <v>28.8</v>
      </c>
      <c r="G22" s="3">
        <v>29</v>
      </c>
      <c r="H22" s="3">
        <v>26.8</v>
      </c>
      <c r="I22" s="3">
        <v>26.1</v>
      </c>
      <c r="J22" s="3">
        <v>27</v>
      </c>
      <c r="K22" s="3">
        <v>27.7</v>
      </c>
      <c r="L22" s="3">
        <v>28.9</v>
      </c>
      <c r="M22" s="3">
        <v>29.6</v>
      </c>
      <c r="N22" s="3">
        <v>30.3</v>
      </c>
      <c r="O22" s="3">
        <v>29.4</v>
      </c>
      <c r="P22" s="3">
        <v>27.1</v>
      </c>
    </row>
    <row r="23" spans="1:16" ht="12.75">
      <c r="A23">
        <v>79</v>
      </c>
      <c r="B23" t="s">
        <v>42</v>
      </c>
      <c r="C23" t="s">
        <v>10</v>
      </c>
      <c r="D23" s="3">
        <v>27.5</v>
      </c>
      <c r="E23" s="3">
        <v>28.8</v>
      </c>
      <c r="F23" s="3">
        <v>29.4</v>
      </c>
      <c r="G23" s="3">
        <v>26.7</v>
      </c>
      <c r="H23" s="3">
        <v>25.1</v>
      </c>
      <c r="I23" s="3">
        <v>24.8</v>
      </c>
      <c r="J23" s="3">
        <v>23.9</v>
      </c>
      <c r="K23" s="3">
        <v>27.4</v>
      </c>
      <c r="L23" s="3">
        <v>26</v>
      </c>
      <c r="M23" s="3">
        <v>27.7</v>
      </c>
      <c r="N23" s="3">
        <v>28.2</v>
      </c>
      <c r="O23" s="3">
        <v>29.7</v>
      </c>
      <c r="P23" s="3">
        <v>26.6</v>
      </c>
    </row>
    <row r="24" spans="1:16" ht="12.75">
      <c r="A24">
        <v>80</v>
      </c>
      <c r="B24" t="s">
        <v>43</v>
      </c>
      <c r="C24" t="s">
        <v>9</v>
      </c>
      <c r="D24" s="3">
        <v>27.3</v>
      </c>
      <c r="E24" s="3">
        <v>27.7</v>
      </c>
      <c r="F24" s="3">
        <v>27.6</v>
      </c>
      <c r="G24" s="3">
        <v>26.3</v>
      </c>
      <c r="H24" s="3">
        <v>25.1</v>
      </c>
      <c r="I24" s="3">
        <v>22.4</v>
      </c>
      <c r="J24" s="3">
        <v>23.5</v>
      </c>
      <c r="K24" s="3">
        <v>25.5</v>
      </c>
      <c r="L24" s="3">
        <v>25.7</v>
      </c>
      <c r="M24" s="3">
        <v>27.9</v>
      </c>
      <c r="N24" s="3">
        <v>27.1</v>
      </c>
      <c r="O24" s="3">
        <v>28.2</v>
      </c>
      <c r="P24" s="3">
        <v>26.1</v>
      </c>
    </row>
    <row r="25" spans="1:16" ht="12.75">
      <c r="A25">
        <v>81</v>
      </c>
      <c r="B25" t="s">
        <v>44</v>
      </c>
      <c r="C25" t="s">
        <v>24</v>
      </c>
      <c r="D25" s="3">
        <v>27.9</v>
      </c>
      <c r="E25" s="3">
        <v>27.5</v>
      </c>
      <c r="F25" s="3">
        <v>27.8</v>
      </c>
      <c r="G25" s="3">
        <v>28.8</v>
      </c>
      <c r="H25" s="3">
        <v>27.8</v>
      </c>
      <c r="I25" s="3">
        <v>27.1</v>
      </c>
      <c r="J25" s="3">
        <v>26.6</v>
      </c>
      <c r="K25" s="3">
        <v>23.3</v>
      </c>
      <c r="L25" s="3">
        <v>24.9</v>
      </c>
      <c r="M25" s="3">
        <v>28.7</v>
      </c>
      <c r="N25" s="3">
        <v>28</v>
      </c>
      <c r="O25" s="3">
        <v>27.5</v>
      </c>
      <c r="P25" s="3">
        <v>24.2</v>
      </c>
    </row>
    <row r="26" spans="1:16" ht="12.75">
      <c r="A26">
        <v>84</v>
      </c>
      <c r="B26" t="s">
        <v>45</v>
      </c>
      <c r="C26" t="s">
        <v>13</v>
      </c>
      <c r="D26" s="3">
        <v>27.4</v>
      </c>
      <c r="E26" s="3">
        <v>26.1</v>
      </c>
      <c r="F26" s="3">
        <v>27.4</v>
      </c>
      <c r="G26" s="3">
        <v>25</v>
      </c>
      <c r="H26" s="3">
        <v>22.4</v>
      </c>
      <c r="I26" s="3">
        <v>21.8</v>
      </c>
      <c r="J26" s="3">
        <v>22.9</v>
      </c>
      <c r="K26" s="3">
        <v>22.8</v>
      </c>
      <c r="L26" s="3">
        <v>24.9</v>
      </c>
      <c r="M26" s="3">
        <v>26</v>
      </c>
      <c r="N26" s="3">
        <v>27.4</v>
      </c>
      <c r="O26" s="3">
        <v>36</v>
      </c>
      <c r="P26" s="3">
        <v>24.5</v>
      </c>
    </row>
    <row r="27" spans="1:16" ht="12.75">
      <c r="A27">
        <v>87</v>
      </c>
      <c r="B27" t="s">
        <v>46</v>
      </c>
      <c r="C27" t="s">
        <v>8</v>
      </c>
      <c r="D27" s="3">
        <v>21.4</v>
      </c>
      <c r="E27" s="3">
        <v>20.9</v>
      </c>
      <c r="F27" s="3">
        <v>20.7</v>
      </c>
      <c r="G27" s="3">
        <v>20.4</v>
      </c>
      <c r="H27" s="3">
        <v>19</v>
      </c>
      <c r="I27" s="3">
        <v>18.6</v>
      </c>
      <c r="J27" s="3">
        <v>18.6</v>
      </c>
      <c r="K27" s="3">
        <v>18.2</v>
      </c>
      <c r="L27" s="3">
        <v>21.1</v>
      </c>
      <c r="M27" s="3">
        <v>20.8</v>
      </c>
      <c r="N27" s="3">
        <v>20.6</v>
      </c>
      <c r="O27" s="3">
        <v>20.8</v>
      </c>
      <c r="P27" s="3">
        <v>19.8</v>
      </c>
    </row>
    <row r="28" spans="1:16" ht="12.75">
      <c r="A28">
        <v>93</v>
      </c>
      <c r="B28" t="s">
        <v>47</v>
      </c>
      <c r="C28" t="s">
        <v>5</v>
      </c>
      <c r="D28" s="3">
        <v>27.7</v>
      </c>
      <c r="E28" s="3">
        <v>27.9</v>
      </c>
      <c r="F28" s="3">
        <v>27.5</v>
      </c>
      <c r="G28" s="3">
        <v>26.4</v>
      </c>
      <c r="H28" s="3">
        <v>23.6</v>
      </c>
      <c r="I28" s="3">
        <v>23</v>
      </c>
      <c r="J28" s="3">
        <v>23.4</v>
      </c>
      <c r="K28" s="3">
        <v>25.2</v>
      </c>
      <c r="L28" s="3">
        <v>25.3</v>
      </c>
      <c r="M28" s="3">
        <v>27</v>
      </c>
      <c r="N28" s="3">
        <v>27.8</v>
      </c>
      <c r="O28" s="3">
        <v>27.1</v>
      </c>
      <c r="P28" s="3">
        <v>25.3</v>
      </c>
    </row>
    <row r="29" spans="1:16" ht="12.75">
      <c r="A29">
        <v>95</v>
      </c>
      <c r="B29" t="s">
        <v>20</v>
      </c>
      <c r="C29" t="s">
        <v>20</v>
      </c>
      <c r="D29" s="3">
        <v>21.2</v>
      </c>
      <c r="E29" s="3">
        <v>22.1</v>
      </c>
      <c r="F29" s="3">
        <v>21.5</v>
      </c>
      <c r="G29" s="3">
        <v>20</v>
      </c>
      <c r="H29" s="3">
        <v>20.3</v>
      </c>
      <c r="I29" s="3">
        <v>17.9</v>
      </c>
      <c r="J29" s="3">
        <v>20.4</v>
      </c>
      <c r="K29" s="3">
        <v>17.8</v>
      </c>
      <c r="L29" s="3">
        <v>20.4</v>
      </c>
      <c r="M29" s="3">
        <v>19</v>
      </c>
      <c r="N29" s="3">
        <v>21</v>
      </c>
      <c r="O29" s="3">
        <v>21.3</v>
      </c>
      <c r="P29" s="3">
        <v>19.9</v>
      </c>
    </row>
    <row r="30" spans="1:16" ht="12.75">
      <c r="A30">
        <v>98</v>
      </c>
      <c r="B30" t="s">
        <v>48</v>
      </c>
      <c r="C30" t="s">
        <v>4</v>
      </c>
      <c r="D30" s="3">
        <v>26</v>
      </c>
      <c r="E30" s="3">
        <v>25.8</v>
      </c>
      <c r="F30" s="3">
        <v>25.4</v>
      </c>
      <c r="G30" s="3">
        <v>24</v>
      </c>
      <c r="H30" s="3">
        <v>22.5</v>
      </c>
      <c r="I30" s="3">
        <v>20.8</v>
      </c>
      <c r="J30" s="3">
        <v>21.6</v>
      </c>
      <c r="K30" s="3">
        <v>22.9</v>
      </c>
      <c r="L30" s="3">
        <v>23.6</v>
      </c>
      <c r="M30" s="3">
        <v>25.6</v>
      </c>
      <c r="N30" s="3">
        <v>26.4</v>
      </c>
      <c r="O30" s="3">
        <v>26.5</v>
      </c>
      <c r="P30" s="3">
        <v>23.1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selection activeCell="H27" sqref="H27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4.421875" style="0" customWidth="1"/>
    <col min="5" max="5" width="3.8515625" style="0" customWidth="1"/>
    <col min="6" max="6" width="4.57421875" style="0" customWidth="1"/>
    <col min="7" max="7" width="4.00390625" style="0" customWidth="1"/>
    <col min="8" max="8" width="4.8515625" style="0" customWidth="1"/>
    <col min="9" max="9" width="3.8515625" style="0" customWidth="1"/>
    <col min="10" max="10" width="4.7109375" style="0" customWidth="1"/>
    <col min="11" max="11" width="4.421875" style="0" customWidth="1"/>
    <col min="12" max="12" width="4.140625" style="0" customWidth="1"/>
    <col min="13" max="13" width="3.7109375" style="0" customWidth="1"/>
    <col min="14" max="15" width="4.28125" style="0" customWidth="1"/>
    <col min="16" max="16" width="7.28125" style="0" customWidth="1"/>
    <col min="17" max="17" width="5.00390625" style="0" customWidth="1"/>
    <col min="18" max="18" width="4.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/>
      <c r="R1" s="2"/>
    </row>
    <row r="2" spans="1:16" ht="12.75">
      <c r="A2">
        <v>7</v>
      </c>
      <c r="B2" t="s">
        <v>6</v>
      </c>
      <c r="C2" t="s">
        <v>7</v>
      </c>
      <c r="D2">
        <v>7</v>
      </c>
      <c r="E2">
        <v>5</v>
      </c>
      <c r="F2">
        <v>5</v>
      </c>
      <c r="G2">
        <v>5</v>
      </c>
      <c r="H2">
        <v>6</v>
      </c>
      <c r="I2">
        <v>7</v>
      </c>
      <c r="J2">
        <v>10</v>
      </c>
      <c r="K2">
        <v>10</v>
      </c>
      <c r="L2">
        <v>10</v>
      </c>
      <c r="M2">
        <v>9</v>
      </c>
      <c r="N2">
        <v>8</v>
      </c>
      <c r="O2">
        <v>4</v>
      </c>
      <c r="P2">
        <v>6</v>
      </c>
    </row>
    <row r="3" spans="1:16" ht="12.75">
      <c r="A3">
        <v>14</v>
      </c>
      <c r="B3" t="s">
        <v>11</v>
      </c>
      <c r="C3" t="s">
        <v>3</v>
      </c>
      <c r="D3">
        <v>6</v>
      </c>
      <c r="E3">
        <v>5</v>
      </c>
      <c r="F3">
        <v>5</v>
      </c>
      <c r="G3">
        <v>6</v>
      </c>
      <c r="H3">
        <v>6</v>
      </c>
      <c r="I3">
        <v>6</v>
      </c>
      <c r="J3">
        <v>7</v>
      </c>
      <c r="K3">
        <v>9</v>
      </c>
      <c r="L3">
        <v>8</v>
      </c>
      <c r="M3">
        <v>7</v>
      </c>
      <c r="N3">
        <v>8</v>
      </c>
      <c r="O3">
        <v>7</v>
      </c>
      <c r="P3">
        <v>5</v>
      </c>
    </row>
    <row r="4" spans="1:16" ht="12.75">
      <c r="A4">
        <v>17</v>
      </c>
      <c r="B4" t="s">
        <v>14</v>
      </c>
      <c r="C4" t="s">
        <v>15</v>
      </c>
      <c r="D4">
        <v>10</v>
      </c>
      <c r="E4">
        <v>9</v>
      </c>
      <c r="F4">
        <v>8</v>
      </c>
      <c r="G4">
        <v>9</v>
      </c>
      <c r="H4">
        <v>10</v>
      </c>
      <c r="I4">
        <v>7</v>
      </c>
      <c r="J4">
        <v>8</v>
      </c>
      <c r="K4">
        <v>9</v>
      </c>
      <c r="L4">
        <v>9</v>
      </c>
      <c r="M4">
        <v>10</v>
      </c>
      <c r="N4">
        <v>10</v>
      </c>
      <c r="O4">
        <v>8</v>
      </c>
      <c r="P4">
        <v>8</v>
      </c>
    </row>
    <row r="5" spans="1:16" ht="12.75">
      <c r="A5">
        <v>18</v>
      </c>
      <c r="B5" t="s">
        <v>16</v>
      </c>
      <c r="C5" t="s">
        <v>17</v>
      </c>
      <c r="D5" s="4">
        <v>5</v>
      </c>
      <c r="E5" s="4">
        <v>4</v>
      </c>
      <c r="F5" s="4">
        <v>4</v>
      </c>
      <c r="G5" s="4">
        <v>5</v>
      </c>
      <c r="H5" s="4">
        <v>6</v>
      </c>
      <c r="I5" s="4">
        <v>6</v>
      </c>
      <c r="J5" s="4">
        <v>7</v>
      </c>
      <c r="K5" s="4">
        <v>8</v>
      </c>
      <c r="L5" s="4">
        <v>7</v>
      </c>
      <c r="M5" s="4">
        <v>5</v>
      </c>
      <c r="N5" s="4">
        <v>6</v>
      </c>
      <c r="O5" s="4">
        <v>6</v>
      </c>
      <c r="P5" s="4">
        <v>4</v>
      </c>
    </row>
    <row r="6" spans="1:16" ht="12.75">
      <c r="A6">
        <v>26</v>
      </c>
      <c r="B6" t="s">
        <v>19</v>
      </c>
      <c r="C6" t="s">
        <v>5</v>
      </c>
      <c r="D6">
        <v>4</v>
      </c>
      <c r="E6">
        <v>6</v>
      </c>
      <c r="F6">
        <v>5</v>
      </c>
      <c r="G6">
        <v>5</v>
      </c>
      <c r="H6">
        <v>5</v>
      </c>
      <c r="I6">
        <v>6</v>
      </c>
      <c r="J6">
        <v>7</v>
      </c>
      <c r="K6">
        <v>8</v>
      </c>
      <c r="L6">
        <v>10</v>
      </c>
      <c r="M6">
        <v>8</v>
      </c>
      <c r="N6">
        <v>9</v>
      </c>
      <c r="O6">
        <v>6</v>
      </c>
      <c r="P6">
        <v>5</v>
      </c>
    </row>
    <row r="7" spans="1:16" ht="12.75">
      <c r="A7">
        <v>28</v>
      </c>
      <c r="B7" t="s">
        <v>21</v>
      </c>
      <c r="C7" t="s">
        <v>5</v>
      </c>
      <c r="D7" s="4">
        <v>5</v>
      </c>
      <c r="E7" s="4">
        <v>5</v>
      </c>
      <c r="F7" s="4">
        <v>5</v>
      </c>
      <c r="G7" s="4">
        <v>7</v>
      </c>
      <c r="H7" s="4">
        <v>6</v>
      </c>
      <c r="I7" s="4">
        <v>6</v>
      </c>
      <c r="J7" s="4">
        <v>7</v>
      </c>
      <c r="K7" s="4">
        <v>8</v>
      </c>
      <c r="L7" s="4">
        <v>8</v>
      </c>
      <c r="M7" s="4">
        <v>6</v>
      </c>
      <c r="N7" s="4">
        <v>8</v>
      </c>
      <c r="O7" s="4">
        <v>7</v>
      </c>
      <c r="P7" s="4">
        <v>5</v>
      </c>
    </row>
    <row r="8" spans="1:16" ht="12.75">
      <c r="A8">
        <v>44</v>
      </c>
      <c r="B8" t="s">
        <v>22</v>
      </c>
      <c r="C8" t="s">
        <v>8</v>
      </c>
      <c r="D8">
        <v>5</v>
      </c>
      <c r="E8">
        <v>4</v>
      </c>
      <c r="F8">
        <v>6</v>
      </c>
      <c r="G8">
        <v>4</v>
      </c>
      <c r="H8">
        <v>5</v>
      </c>
      <c r="I8">
        <v>4</v>
      </c>
      <c r="J8">
        <v>6</v>
      </c>
      <c r="K8">
        <v>6</v>
      </c>
      <c r="L8">
        <v>6</v>
      </c>
      <c r="M8">
        <v>6</v>
      </c>
      <c r="N8">
        <v>7</v>
      </c>
      <c r="O8">
        <v>7</v>
      </c>
      <c r="P8">
        <v>4</v>
      </c>
    </row>
    <row r="9" spans="1:16" ht="12.75">
      <c r="A9">
        <v>47</v>
      </c>
      <c r="B9" t="s">
        <v>23</v>
      </c>
      <c r="C9" t="s">
        <v>24</v>
      </c>
      <c r="D9">
        <v>7</v>
      </c>
      <c r="E9">
        <v>8</v>
      </c>
      <c r="F9">
        <v>5</v>
      </c>
      <c r="G9">
        <v>6</v>
      </c>
      <c r="H9">
        <v>7</v>
      </c>
      <c r="I9">
        <v>3</v>
      </c>
      <c r="J9">
        <v>5</v>
      </c>
      <c r="K9">
        <v>12</v>
      </c>
      <c r="L9">
        <v>14</v>
      </c>
      <c r="M9">
        <v>12</v>
      </c>
      <c r="N9">
        <v>11</v>
      </c>
      <c r="O9">
        <v>7</v>
      </c>
      <c r="P9">
        <v>4</v>
      </c>
    </row>
    <row r="10" spans="1:16" ht="12.75">
      <c r="A10">
        <v>59</v>
      </c>
      <c r="B10" t="s">
        <v>28</v>
      </c>
      <c r="C10" t="s">
        <v>29</v>
      </c>
      <c r="D10">
        <v>6</v>
      </c>
      <c r="E10">
        <v>5</v>
      </c>
      <c r="F10">
        <v>5</v>
      </c>
      <c r="G10">
        <v>5</v>
      </c>
      <c r="H10">
        <v>6</v>
      </c>
      <c r="I10">
        <v>5</v>
      </c>
      <c r="J10">
        <v>6</v>
      </c>
      <c r="K10">
        <v>7</v>
      </c>
      <c r="L10">
        <v>7</v>
      </c>
      <c r="M10">
        <v>7</v>
      </c>
      <c r="N10">
        <v>7</v>
      </c>
      <c r="O10">
        <v>7</v>
      </c>
      <c r="P10">
        <v>3</v>
      </c>
    </row>
    <row r="11" spans="1:16" ht="12.75">
      <c r="A11">
        <v>66</v>
      </c>
      <c r="B11" t="s">
        <v>31</v>
      </c>
      <c r="C11" t="s">
        <v>13</v>
      </c>
      <c r="D11">
        <v>4</v>
      </c>
      <c r="E11">
        <v>5</v>
      </c>
      <c r="F11">
        <v>5</v>
      </c>
      <c r="G11">
        <v>6</v>
      </c>
      <c r="H11">
        <v>6</v>
      </c>
      <c r="I11">
        <v>5</v>
      </c>
      <c r="J11">
        <v>6</v>
      </c>
      <c r="K11">
        <v>8</v>
      </c>
      <c r="L11">
        <v>7</v>
      </c>
      <c r="M11">
        <v>6</v>
      </c>
      <c r="N11">
        <v>6</v>
      </c>
      <c r="O11">
        <v>6</v>
      </c>
      <c r="P11">
        <v>3</v>
      </c>
    </row>
    <row r="12" spans="1:16" ht="12.75">
      <c r="A12">
        <v>68</v>
      </c>
      <c r="B12" t="s">
        <v>32</v>
      </c>
      <c r="C12" t="s">
        <v>24</v>
      </c>
      <c r="D12">
        <v>8</v>
      </c>
      <c r="E12">
        <v>9</v>
      </c>
      <c r="F12">
        <v>9</v>
      </c>
      <c r="G12">
        <v>10</v>
      </c>
      <c r="H12">
        <v>9</v>
      </c>
      <c r="I12">
        <v>9</v>
      </c>
      <c r="J12">
        <v>11</v>
      </c>
      <c r="K12">
        <v>12</v>
      </c>
      <c r="L12">
        <v>11</v>
      </c>
      <c r="M12">
        <v>10</v>
      </c>
      <c r="N12">
        <v>12</v>
      </c>
      <c r="O12">
        <v>10</v>
      </c>
      <c r="P12">
        <v>8</v>
      </c>
    </row>
    <row r="13" spans="1:16" ht="12.75">
      <c r="A13">
        <v>69</v>
      </c>
      <c r="B13" t="s">
        <v>33</v>
      </c>
      <c r="C13" t="s">
        <v>3</v>
      </c>
      <c r="D13">
        <v>6</v>
      </c>
      <c r="E13">
        <v>7</v>
      </c>
      <c r="F13">
        <v>5</v>
      </c>
      <c r="G13">
        <v>4</v>
      </c>
      <c r="H13">
        <v>5</v>
      </c>
      <c r="I13">
        <v>10</v>
      </c>
      <c r="J13">
        <v>9</v>
      </c>
      <c r="K13">
        <v>12</v>
      </c>
      <c r="L13">
        <v>13</v>
      </c>
      <c r="M13">
        <v>11</v>
      </c>
      <c r="N13">
        <v>11</v>
      </c>
      <c r="O13">
        <v>7</v>
      </c>
      <c r="P13">
        <v>6</v>
      </c>
    </row>
    <row r="14" spans="1:16" ht="12.75">
      <c r="A14">
        <v>75</v>
      </c>
      <c r="B14" t="s">
        <v>37</v>
      </c>
      <c r="C14" t="s">
        <v>9</v>
      </c>
      <c r="D14" s="4">
        <v>5</v>
      </c>
      <c r="E14" s="4">
        <v>6</v>
      </c>
      <c r="F14" s="4">
        <v>5</v>
      </c>
      <c r="G14" s="4">
        <v>5</v>
      </c>
      <c r="H14" s="4">
        <v>6</v>
      </c>
      <c r="I14" s="4">
        <v>6</v>
      </c>
      <c r="J14" s="4">
        <v>8</v>
      </c>
      <c r="K14" s="4">
        <v>9</v>
      </c>
      <c r="L14" s="4">
        <v>9</v>
      </c>
      <c r="M14" s="4">
        <v>7</v>
      </c>
      <c r="N14" s="4">
        <v>7</v>
      </c>
      <c r="O14" s="4">
        <v>6</v>
      </c>
      <c r="P14" s="4">
        <v>5</v>
      </c>
    </row>
    <row r="15" spans="1:16" ht="12.75">
      <c r="A15">
        <v>76</v>
      </c>
      <c r="B15" t="s">
        <v>38</v>
      </c>
      <c r="C15" t="s">
        <v>36</v>
      </c>
      <c r="D15">
        <v>7</v>
      </c>
      <c r="E15">
        <v>5</v>
      </c>
      <c r="F15">
        <v>6</v>
      </c>
      <c r="G15">
        <v>6</v>
      </c>
      <c r="H15">
        <v>7</v>
      </c>
      <c r="I15">
        <v>7</v>
      </c>
      <c r="J15">
        <v>8</v>
      </c>
      <c r="K15">
        <v>10</v>
      </c>
      <c r="L15">
        <v>8</v>
      </c>
      <c r="M15">
        <v>7</v>
      </c>
      <c r="N15">
        <v>8</v>
      </c>
      <c r="O15">
        <v>7</v>
      </c>
      <c r="P15">
        <v>5</v>
      </c>
    </row>
    <row r="16" spans="1:16" ht="12.75">
      <c r="A16">
        <v>77</v>
      </c>
      <c r="B16" t="s">
        <v>39</v>
      </c>
      <c r="C16" t="s">
        <v>13</v>
      </c>
      <c r="D16">
        <v>7</v>
      </c>
      <c r="E16">
        <v>6</v>
      </c>
      <c r="F16">
        <v>6</v>
      </c>
      <c r="G16">
        <v>7</v>
      </c>
      <c r="H16">
        <v>7</v>
      </c>
      <c r="I16">
        <v>7</v>
      </c>
      <c r="J16">
        <v>8</v>
      </c>
      <c r="K16">
        <v>9</v>
      </c>
      <c r="L16">
        <v>8</v>
      </c>
      <c r="M16">
        <v>80</v>
      </c>
      <c r="N16">
        <v>6</v>
      </c>
      <c r="O16">
        <v>5</v>
      </c>
      <c r="P16">
        <v>8</v>
      </c>
    </row>
    <row r="17" spans="1:16" ht="12.75">
      <c r="A17">
        <v>78</v>
      </c>
      <c r="B17" t="s">
        <v>40</v>
      </c>
      <c r="C17" t="s">
        <v>41</v>
      </c>
      <c r="D17">
        <v>3</v>
      </c>
      <c r="E17">
        <v>6</v>
      </c>
      <c r="F17">
        <v>4</v>
      </c>
      <c r="G17">
        <v>4</v>
      </c>
      <c r="H17">
        <v>26</v>
      </c>
      <c r="I17">
        <v>7</v>
      </c>
      <c r="J17">
        <v>3</v>
      </c>
      <c r="K17">
        <v>21</v>
      </c>
      <c r="L17">
        <v>8</v>
      </c>
      <c r="M17">
        <v>5</v>
      </c>
      <c r="N17">
        <v>6</v>
      </c>
      <c r="O17">
        <v>4</v>
      </c>
      <c r="P17">
        <v>3</v>
      </c>
    </row>
    <row r="18" spans="1:16" ht="12.75">
      <c r="A18">
        <v>79</v>
      </c>
      <c r="B18" t="s">
        <v>42</v>
      </c>
      <c r="C18" t="s">
        <v>10</v>
      </c>
      <c r="D18">
        <v>7</v>
      </c>
      <c r="E18">
        <v>6</v>
      </c>
      <c r="F18">
        <v>6</v>
      </c>
      <c r="G18">
        <v>8</v>
      </c>
      <c r="H18">
        <v>8</v>
      </c>
      <c r="I18">
        <v>8</v>
      </c>
      <c r="J18">
        <v>9</v>
      </c>
      <c r="K18">
        <v>10</v>
      </c>
      <c r="L18">
        <v>10</v>
      </c>
      <c r="M18">
        <v>6</v>
      </c>
      <c r="N18">
        <v>9</v>
      </c>
      <c r="O18">
        <v>8</v>
      </c>
      <c r="P18">
        <v>6</v>
      </c>
    </row>
    <row r="19" spans="1:18" ht="12.75">
      <c r="A19">
        <v>80</v>
      </c>
      <c r="B19" t="s">
        <v>43</v>
      </c>
      <c r="C19" t="s">
        <v>9</v>
      </c>
      <c r="D19">
        <v>5</v>
      </c>
      <c r="E19">
        <v>5</v>
      </c>
      <c r="F19">
        <v>6</v>
      </c>
      <c r="G19">
        <v>9</v>
      </c>
      <c r="H19">
        <v>8</v>
      </c>
      <c r="I19">
        <v>9</v>
      </c>
      <c r="J19">
        <v>11</v>
      </c>
      <c r="K19">
        <v>11</v>
      </c>
      <c r="L19">
        <v>8</v>
      </c>
      <c r="M19">
        <v>7</v>
      </c>
      <c r="N19">
        <v>7</v>
      </c>
      <c r="O19">
        <v>6</v>
      </c>
      <c r="P19">
        <v>5</v>
      </c>
      <c r="Q19" s="4"/>
      <c r="R19" s="4"/>
    </row>
    <row r="20" spans="1:16" ht="12.75">
      <c r="A20">
        <v>93</v>
      </c>
      <c r="B20" t="s">
        <v>47</v>
      </c>
      <c r="C20" t="s">
        <v>5</v>
      </c>
      <c r="D20">
        <v>5</v>
      </c>
      <c r="E20">
        <v>4</v>
      </c>
      <c r="F20">
        <v>4</v>
      </c>
      <c r="G20">
        <v>6</v>
      </c>
      <c r="H20">
        <v>5</v>
      </c>
      <c r="I20">
        <v>6</v>
      </c>
      <c r="J20">
        <v>7</v>
      </c>
      <c r="K20">
        <v>8</v>
      </c>
      <c r="L20">
        <v>9</v>
      </c>
      <c r="M20">
        <v>7</v>
      </c>
      <c r="N20">
        <v>7</v>
      </c>
      <c r="O20">
        <v>6</v>
      </c>
      <c r="P20">
        <v>4</v>
      </c>
    </row>
    <row r="21" spans="1:16" ht="12.75">
      <c r="A21">
        <v>95</v>
      </c>
      <c r="B21" t="s">
        <v>20</v>
      </c>
      <c r="C21" t="s">
        <v>20</v>
      </c>
      <c r="D21">
        <v>7</v>
      </c>
      <c r="E21">
        <v>7</v>
      </c>
      <c r="F21">
        <v>7</v>
      </c>
      <c r="G21">
        <v>7</v>
      </c>
      <c r="H21">
        <v>7</v>
      </c>
      <c r="I21">
        <v>9</v>
      </c>
      <c r="J21">
        <v>10</v>
      </c>
      <c r="K21">
        <v>8</v>
      </c>
      <c r="L21">
        <v>9</v>
      </c>
      <c r="M21">
        <v>10</v>
      </c>
      <c r="N21">
        <v>9</v>
      </c>
      <c r="O21">
        <v>11</v>
      </c>
      <c r="P21">
        <v>6</v>
      </c>
    </row>
    <row r="22" spans="1:16" ht="12.75">
      <c r="A22">
        <v>98</v>
      </c>
      <c r="B22" t="s">
        <v>48</v>
      </c>
      <c r="C22" t="s">
        <v>4</v>
      </c>
      <c r="D22">
        <v>3</v>
      </c>
      <c r="E22">
        <v>4</v>
      </c>
      <c r="F22">
        <v>3</v>
      </c>
      <c r="G22">
        <v>2</v>
      </c>
      <c r="H22">
        <v>3</v>
      </c>
      <c r="I22">
        <v>5</v>
      </c>
      <c r="J22">
        <v>4</v>
      </c>
      <c r="K22">
        <v>8</v>
      </c>
      <c r="L22">
        <v>8</v>
      </c>
      <c r="M22">
        <v>6</v>
      </c>
      <c r="N22">
        <v>7</v>
      </c>
      <c r="O22">
        <v>4</v>
      </c>
      <c r="P22">
        <v>3</v>
      </c>
    </row>
    <row r="29" spans="17:18" ht="12.75">
      <c r="Q29" s="4"/>
      <c r="R29" s="4"/>
    </row>
    <row r="76" spans="17:18" ht="12.75">
      <c r="Q76" s="4"/>
      <c r="R76" s="4"/>
    </row>
  </sheetData>
  <printOptions/>
  <pageMargins left="0.75" right="0.75" top="1" bottom="1" header="0.5" footer="0.5"/>
  <pageSetup fitToHeight="1" fitToWidth="1" orientation="portrait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K133" sqref="K133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6" width="4.57421875" style="39" bestFit="1" customWidth="1"/>
    <col min="7" max="8" width="5.00390625" style="39" bestFit="1" customWidth="1"/>
    <col min="9" max="10" width="4.57421875" style="39" bestFit="1" customWidth="1"/>
    <col min="11" max="12" width="5.57421875" style="39" bestFit="1" customWidth="1"/>
    <col min="13" max="14" width="4.57421875" style="39" bestFit="1" customWidth="1"/>
    <col min="15" max="15" width="5.57421875" style="39" bestFit="1" customWidth="1"/>
    <col min="16" max="16" width="2.00390625" style="39" customWidth="1"/>
  </cols>
  <sheetData>
    <row r="1" spans="1:15" ht="12.75">
      <c r="A1" s="1" t="s">
        <v>0</v>
      </c>
      <c r="B1" s="1" t="s">
        <v>1</v>
      </c>
      <c r="C1" s="1" t="s">
        <v>2</v>
      </c>
      <c r="D1" s="34" t="s">
        <v>49</v>
      </c>
      <c r="E1" s="34" t="s">
        <v>50</v>
      </c>
      <c r="F1" s="34" t="s">
        <v>51</v>
      </c>
      <c r="G1" s="34" t="s">
        <v>52</v>
      </c>
      <c r="H1" s="34" t="s">
        <v>53</v>
      </c>
      <c r="I1" s="34" t="s">
        <v>54</v>
      </c>
      <c r="J1" s="34" t="s">
        <v>55</v>
      </c>
      <c r="K1" s="34" t="s">
        <v>56</v>
      </c>
      <c r="L1" s="34" t="s">
        <v>57</v>
      </c>
      <c r="M1" s="34" t="s">
        <v>58</v>
      </c>
      <c r="N1" s="34" t="s">
        <v>59</v>
      </c>
      <c r="O1" s="34" t="s">
        <v>60</v>
      </c>
    </row>
    <row r="2" spans="1:16" ht="12.75">
      <c r="A2">
        <v>7</v>
      </c>
      <c r="B2" t="s">
        <v>6</v>
      </c>
      <c r="C2" t="s">
        <v>7</v>
      </c>
      <c r="D2" s="40">
        <v>22.9</v>
      </c>
      <c r="E2" s="40">
        <v>23.5</v>
      </c>
      <c r="F2" s="40">
        <v>23.2</v>
      </c>
      <c r="G2" s="40">
        <v>21.7</v>
      </c>
      <c r="H2" s="40">
        <v>19.4</v>
      </c>
      <c r="I2" s="40">
        <v>16.4</v>
      </c>
      <c r="J2" s="40">
        <v>16.5</v>
      </c>
      <c r="K2" s="40">
        <v>17.6</v>
      </c>
      <c r="L2" s="40">
        <v>19.5</v>
      </c>
      <c r="M2" s="40">
        <v>22.4</v>
      </c>
      <c r="N2" s="40">
        <v>23.8</v>
      </c>
      <c r="O2" s="40">
        <v>23.5</v>
      </c>
      <c r="P2" s="40" t="s">
        <v>259</v>
      </c>
    </row>
    <row r="3" spans="1:16" ht="12.75">
      <c r="A3">
        <v>7</v>
      </c>
      <c r="B3" t="s">
        <v>6</v>
      </c>
      <c r="C3" t="s">
        <v>7</v>
      </c>
      <c r="D3" s="40">
        <v>27.5</v>
      </c>
      <c r="E3" s="40">
        <v>27.1</v>
      </c>
      <c r="F3" s="40">
        <v>27.2</v>
      </c>
      <c r="G3" s="40">
        <v>26.3</v>
      </c>
      <c r="H3" s="40">
        <v>29.9</v>
      </c>
      <c r="I3" s="40">
        <v>23.6</v>
      </c>
      <c r="J3" s="40">
        <v>25.8</v>
      </c>
      <c r="K3" s="40">
        <v>25.9</v>
      </c>
      <c r="L3" s="40">
        <v>27.2</v>
      </c>
      <c r="M3" s="40">
        <v>28.9</v>
      </c>
      <c r="N3" s="40">
        <v>28.6</v>
      </c>
      <c r="O3" s="40">
        <v>27.6</v>
      </c>
      <c r="P3" s="39" t="s">
        <v>261</v>
      </c>
    </row>
    <row r="4" spans="1:16" ht="12.75">
      <c r="A4">
        <v>7</v>
      </c>
      <c r="B4" t="s">
        <v>6</v>
      </c>
      <c r="C4" t="s">
        <v>7</v>
      </c>
      <c r="D4" s="40">
        <v>25.3</v>
      </c>
      <c r="E4" s="40">
        <v>25.1</v>
      </c>
      <c r="F4" s="40">
        <v>24.9</v>
      </c>
      <c r="G4" s="40">
        <v>23.9</v>
      </c>
      <c r="H4" s="40">
        <v>22.3</v>
      </c>
      <c r="I4" s="40">
        <v>20.3</v>
      </c>
      <c r="J4" s="40">
        <v>20.3</v>
      </c>
      <c r="K4" s="40">
        <v>21.7</v>
      </c>
      <c r="L4" s="40">
        <v>23.3</v>
      </c>
      <c r="M4" s="40">
        <v>25.5</v>
      </c>
      <c r="N4" s="40">
        <v>25.7</v>
      </c>
      <c r="O4" s="40">
        <v>25.4</v>
      </c>
      <c r="P4" s="40" t="s">
        <v>262</v>
      </c>
    </row>
    <row r="5" spans="1:16" ht="12.75">
      <c r="A5">
        <v>7</v>
      </c>
      <c r="B5" t="s">
        <v>6</v>
      </c>
      <c r="C5" t="s">
        <v>7</v>
      </c>
      <c r="D5" s="41">
        <v>0.85</v>
      </c>
      <c r="E5" s="41">
        <v>0.86</v>
      </c>
      <c r="F5" s="41">
        <v>0.86</v>
      </c>
      <c r="G5" s="41">
        <v>0.85</v>
      </c>
      <c r="H5" s="41">
        <v>0.85</v>
      </c>
      <c r="I5" s="41">
        <v>0.83</v>
      </c>
      <c r="J5" s="41">
        <v>0.76</v>
      </c>
      <c r="K5" s="41">
        <v>0.74</v>
      </c>
      <c r="L5" s="41">
        <v>0.71</v>
      </c>
      <c r="M5" s="41">
        <v>0.76</v>
      </c>
      <c r="N5" s="41">
        <v>0.8</v>
      </c>
      <c r="O5" s="41">
        <v>0.84</v>
      </c>
      <c r="P5" s="39" t="s">
        <v>263</v>
      </c>
    </row>
    <row r="6" spans="1:16" ht="12.75">
      <c r="A6">
        <v>7</v>
      </c>
      <c r="B6" t="s">
        <v>6</v>
      </c>
      <c r="C6" t="s">
        <v>7</v>
      </c>
      <c r="D6" s="39">
        <v>41.1</v>
      </c>
      <c r="E6" s="39">
        <v>39.9</v>
      </c>
      <c r="F6" s="39">
        <v>37.2</v>
      </c>
      <c r="G6" s="39">
        <v>32.8</v>
      </c>
      <c r="H6" s="39">
        <v>28.5</v>
      </c>
      <c r="I6" s="39">
        <v>26.2</v>
      </c>
      <c r="J6" s="39">
        <v>27</v>
      </c>
      <c r="K6" s="39">
        <v>30.6</v>
      </c>
      <c r="L6" s="39">
        <v>35.2</v>
      </c>
      <c r="M6" s="39">
        <v>38.7</v>
      </c>
      <c r="N6" s="39">
        <v>40.6</v>
      </c>
      <c r="O6" s="39">
        <v>41.2</v>
      </c>
      <c r="P6" s="42" t="s">
        <v>264</v>
      </c>
    </row>
    <row r="7" spans="1:16" ht="12.75">
      <c r="A7">
        <v>7</v>
      </c>
      <c r="B7" t="s">
        <v>6</v>
      </c>
      <c r="C7" t="s">
        <v>7</v>
      </c>
      <c r="D7" s="39">
        <v>0.065</v>
      </c>
      <c r="E7" s="39">
        <v>0.065</v>
      </c>
      <c r="F7" s="39">
        <v>0.065</v>
      </c>
      <c r="G7" s="39">
        <v>0.065</v>
      </c>
      <c r="H7" s="39">
        <v>0.065</v>
      </c>
      <c r="I7" s="39">
        <v>0.065</v>
      </c>
      <c r="J7" s="39">
        <v>0.065</v>
      </c>
      <c r="K7" s="39">
        <v>0.065</v>
      </c>
      <c r="L7" s="39">
        <v>0.065</v>
      </c>
      <c r="M7" s="39">
        <v>0.065</v>
      </c>
      <c r="N7" s="39">
        <v>0.065</v>
      </c>
      <c r="O7" s="39">
        <v>0.065</v>
      </c>
      <c r="P7" s="40" t="s">
        <v>267</v>
      </c>
    </row>
    <row r="8" spans="1:16" ht="12.75">
      <c r="A8">
        <v>7</v>
      </c>
      <c r="B8" t="s">
        <v>6</v>
      </c>
      <c r="C8" t="s">
        <v>7</v>
      </c>
      <c r="D8" s="41">
        <v>2.05761316872428</v>
      </c>
      <c r="E8" s="41">
        <v>1.5432098765432098</v>
      </c>
      <c r="F8" s="41">
        <v>1.5432098765432098</v>
      </c>
      <c r="G8" s="41">
        <v>2.05761316872428</v>
      </c>
      <c r="H8" s="41">
        <v>2.05761316872428</v>
      </c>
      <c r="I8" s="41">
        <v>2.05761316872428</v>
      </c>
      <c r="J8" s="41">
        <v>2.57201646090535</v>
      </c>
      <c r="K8" s="41">
        <v>2.57201646090535</v>
      </c>
      <c r="L8" s="41">
        <v>2.57201646090535</v>
      </c>
      <c r="M8" s="41">
        <v>2.57201646090535</v>
      </c>
      <c r="N8" s="41">
        <v>2.05761316872428</v>
      </c>
      <c r="O8" s="41">
        <v>2.05761316872428</v>
      </c>
      <c r="P8" s="40" t="s">
        <v>273</v>
      </c>
    </row>
    <row r="9" spans="1:16" ht="12.75">
      <c r="A9">
        <v>14</v>
      </c>
      <c r="B9" t="s">
        <v>11</v>
      </c>
      <c r="C9" t="s">
        <v>3</v>
      </c>
      <c r="D9" s="40">
        <v>23.7</v>
      </c>
      <c r="E9" s="40">
        <v>23.5</v>
      </c>
      <c r="F9" s="40">
        <v>20.7</v>
      </c>
      <c r="G9" s="40">
        <v>19.4</v>
      </c>
      <c r="H9" s="40">
        <v>16.1</v>
      </c>
      <c r="I9" s="40">
        <v>13.3</v>
      </c>
      <c r="J9" s="40">
        <v>13.5</v>
      </c>
      <c r="K9" s="40">
        <v>17.3</v>
      </c>
      <c r="L9" s="40">
        <v>20.4</v>
      </c>
      <c r="M9" s="40">
        <v>21.4</v>
      </c>
      <c r="N9" s="40">
        <v>23.3</v>
      </c>
      <c r="O9" s="40">
        <v>24.1</v>
      </c>
      <c r="P9" s="40" t="s">
        <v>259</v>
      </c>
    </row>
    <row r="10" spans="1:16" ht="12.75">
      <c r="A10">
        <v>14</v>
      </c>
      <c r="B10" t="s">
        <v>11</v>
      </c>
      <c r="C10" t="s">
        <v>3</v>
      </c>
      <c r="D10" s="40">
        <v>28.6</v>
      </c>
      <c r="E10" s="40">
        <v>27.3</v>
      </c>
      <c r="F10" s="40">
        <v>27.1</v>
      </c>
      <c r="G10" s="40">
        <v>25.1</v>
      </c>
      <c r="H10" s="40">
        <v>24.3</v>
      </c>
      <c r="I10" s="40">
        <v>21.2</v>
      </c>
      <c r="J10" s="40">
        <v>22</v>
      </c>
      <c r="K10" s="40">
        <v>24.2</v>
      </c>
      <c r="L10" s="40">
        <v>27.9</v>
      </c>
      <c r="M10" s="40">
        <v>27.3</v>
      </c>
      <c r="N10" s="40">
        <v>28.7</v>
      </c>
      <c r="O10" s="40">
        <v>28.9</v>
      </c>
      <c r="P10" s="39" t="s">
        <v>261</v>
      </c>
    </row>
    <row r="11" spans="1:16" ht="12.75">
      <c r="A11">
        <v>14</v>
      </c>
      <c r="B11" t="s">
        <v>11</v>
      </c>
      <c r="C11" t="s">
        <v>3</v>
      </c>
      <c r="D11" s="40">
        <v>26</v>
      </c>
      <c r="E11" s="40">
        <v>25.4</v>
      </c>
      <c r="F11" s="40">
        <v>24.3</v>
      </c>
      <c r="G11" s="40">
        <v>22.1</v>
      </c>
      <c r="H11" s="40">
        <v>19.9</v>
      </c>
      <c r="I11" s="40">
        <v>17.7</v>
      </c>
      <c r="J11" s="40">
        <v>17.9</v>
      </c>
      <c r="K11" s="40">
        <v>20.5</v>
      </c>
      <c r="L11" s="40">
        <v>23.3</v>
      </c>
      <c r="M11" s="40">
        <v>25.5</v>
      </c>
      <c r="N11" s="40">
        <v>26.3</v>
      </c>
      <c r="O11" s="40">
        <v>26.4</v>
      </c>
      <c r="P11" s="40" t="s">
        <v>262</v>
      </c>
    </row>
    <row r="12" spans="1:16" ht="12.75">
      <c r="A12">
        <v>14</v>
      </c>
      <c r="B12" t="s">
        <v>11</v>
      </c>
      <c r="C12" t="s">
        <v>3</v>
      </c>
      <c r="D12" s="41">
        <v>0.69</v>
      </c>
      <c r="E12" s="41">
        <v>0.7</v>
      </c>
      <c r="F12" s="41">
        <v>0.72</v>
      </c>
      <c r="G12" s="41">
        <v>0.74</v>
      </c>
      <c r="H12" s="41">
        <v>0.73</v>
      </c>
      <c r="I12" s="41">
        <v>0.71</v>
      </c>
      <c r="J12" s="41">
        <v>0.62</v>
      </c>
      <c r="K12" s="41">
        <v>0.54</v>
      </c>
      <c r="L12" s="41">
        <v>0.51</v>
      </c>
      <c r="M12" s="41">
        <v>0.53</v>
      </c>
      <c r="N12" s="41">
        <v>0.57</v>
      </c>
      <c r="O12" s="41">
        <v>0.63</v>
      </c>
      <c r="P12" s="39" t="s">
        <v>263</v>
      </c>
    </row>
    <row r="13" spans="1:16" ht="12.75">
      <c r="A13">
        <v>14</v>
      </c>
      <c r="B13" t="s">
        <v>11</v>
      </c>
      <c r="C13" t="s">
        <v>3</v>
      </c>
      <c r="D13" s="39">
        <v>41.9</v>
      </c>
      <c r="E13" s="39">
        <v>40</v>
      </c>
      <c r="F13" s="39">
        <v>36.6</v>
      </c>
      <c r="G13" s="39">
        <v>31.3</v>
      </c>
      <c r="H13" s="39">
        <v>26.6</v>
      </c>
      <c r="I13" s="39">
        <v>24.1</v>
      </c>
      <c r="J13" s="39">
        <v>25</v>
      </c>
      <c r="K13" s="39">
        <v>28.9</v>
      </c>
      <c r="L13" s="39">
        <v>34.2</v>
      </c>
      <c r="M13" s="39">
        <v>38.6</v>
      </c>
      <c r="N13" s="39">
        <v>41.2</v>
      </c>
      <c r="O13" s="39">
        <v>42.1</v>
      </c>
      <c r="P13" s="42" t="s">
        <v>264</v>
      </c>
    </row>
    <row r="14" spans="1:16" ht="12.75">
      <c r="A14">
        <v>14</v>
      </c>
      <c r="B14" t="s">
        <v>11</v>
      </c>
      <c r="C14" t="s">
        <v>3</v>
      </c>
      <c r="D14" s="39">
        <v>0.061</v>
      </c>
      <c r="E14" s="39">
        <v>0.061</v>
      </c>
      <c r="F14" s="39">
        <v>0.061</v>
      </c>
      <c r="G14" s="39">
        <v>0.061</v>
      </c>
      <c r="H14" s="39">
        <v>0.061</v>
      </c>
      <c r="I14" s="39">
        <v>0.061</v>
      </c>
      <c r="J14" s="39">
        <v>0.061</v>
      </c>
      <c r="K14" s="39">
        <v>0.061</v>
      </c>
      <c r="L14" s="39">
        <v>0.061</v>
      </c>
      <c r="M14" s="39">
        <v>0.061</v>
      </c>
      <c r="N14" s="39">
        <v>0.061</v>
      </c>
      <c r="O14" s="39">
        <v>0.061</v>
      </c>
      <c r="P14" s="40" t="s">
        <v>267</v>
      </c>
    </row>
    <row r="15" spans="1:16" ht="12.75">
      <c r="A15">
        <v>14</v>
      </c>
      <c r="B15" t="s">
        <v>11</v>
      </c>
      <c r="C15" t="s">
        <v>3</v>
      </c>
      <c r="D15" s="41">
        <v>1.02880658436214</v>
      </c>
      <c r="E15" s="41">
        <v>1.02880658436214</v>
      </c>
      <c r="F15" s="41">
        <v>1.02880658436214</v>
      </c>
      <c r="G15" s="41">
        <v>1.02880658436214</v>
      </c>
      <c r="H15" s="41">
        <v>1.02880658436214</v>
      </c>
      <c r="I15" s="41">
        <v>1.02880658436214</v>
      </c>
      <c r="J15" s="41">
        <v>1.5432098765432098</v>
      </c>
      <c r="K15" s="41">
        <v>1.5432098765432098</v>
      </c>
      <c r="L15" s="41">
        <v>2.05761316872428</v>
      </c>
      <c r="M15" s="41">
        <v>2.05761316872428</v>
      </c>
      <c r="N15" s="41">
        <v>1.5432098765432098</v>
      </c>
      <c r="O15" s="41">
        <v>1.5432098765432098</v>
      </c>
      <c r="P15" s="40" t="s">
        <v>273</v>
      </c>
    </row>
    <row r="16" spans="1:16" ht="12.75">
      <c r="A16">
        <v>17</v>
      </c>
      <c r="B16" t="s">
        <v>14</v>
      </c>
      <c r="C16" t="s">
        <v>15</v>
      </c>
      <c r="D16" s="40">
        <v>17.9</v>
      </c>
      <c r="E16" s="40">
        <v>17.9</v>
      </c>
      <c r="F16" s="40">
        <v>17.4</v>
      </c>
      <c r="G16" s="40">
        <v>16</v>
      </c>
      <c r="H16" s="40">
        <v>15.7</v>
      </c>
      <c r="I16" s="40">
        <v>11.4</v>
      </c>
      <c r="J16" s="40">
        <v>12.3</v>
      </c>
      <c r="K16" s="40">
        <v>14</v>
      </c>
      <c r="L16" s="40">
        <v>14.6</v>
      </c>
      <c r="M16" s="40">
        <v>14</v>
      </c>
      <c r="N16" s="40">
        <v>16.2</v>
      </c>
      <c r="O16" s="40">
        <v>18.4</v>
      </c>
      <c r="P16" s="40" t="s">
        <v>259</v>
      </c>
    </row>
    <row r="17" spans="1:16" ht="12.75">
      <c r="A17">
        <v>17</v>
      </c>
      <c r="B17" t="s">
        <v>14</v>
      </c>
      <c r="C17" t="s">
        <v>15</v>
      </c>
      <c r="D17" s="40">
        <v>21.8</v>
      </c>
      <c r="E17" s="40">
        <v>21.9</v>
      </c>
      <c r="F17" s="40">
        <v>21.4</v>
      </c>
      <c r="G17" s="40">
        <v>19.8</v>
      </c>
      <c r="H17" s="40">
        <v>17.5</v>
      </c>
      <c r="I17" s="40">
        <v>17.6</v>
      </c>
      <c r="J17" s="40">
        <v>18.3</v>
      </c>
      <c r="K17" s="40">
        <v>18.5</v>
      </c>
      <c r="L17" s="40">
        <v>19</v>
      </c>
      <c r="M17" s="40">
        <v>22.2</v>
      </c>
      <c r="N17" s="40">
        <v>22.3</v>
      </c>
      <c r="O17" s="40">
        <v>23</v>
      </c>
      <c r="P17" s="39" t="s">
        <v>261</v>
      </c>
    </row>
    <row r="18" spans="1:16" ht="12.75">
      <c r="A18">
        <v>17</v>
      </c>
      <c r="B18" t="s">
        <v>14</v>
      </c>
      <c r="C18" t="s">
        <v>15</v>
      </c>
      <c r="D18" s="40">
        <v>19.7</v>
      </c>
      <c r="E18" s="40">
        <v>19.5</v>
      </c>
      <c r="F18" s="40">
        <v>19.1</v>
      </c>
      <c r="G18" s="40">
        <v>17.6</v>
      </c>
      <c r="H18" s="40">
        <v>16.7</v>
      </c>
      <c r="I18" s="40">
        <v>15.5</v>
      </c>
      <c r="J18" s="40">
        <v>15.2</v>
      </c>
      <c r="K18" s="40">
        <v>16</v>
      </c>
      <c r="L18" s="40">
        <v>16.9</v>
      </c>
      <c r="M18" s="40">
        <v>18.8</v>
      </c>
      <c r="N18" s="40">
        <v>19.1</v>
      </c>
      <c r="O18" s="40">
        <v>20</v>
      </c>
      <c r="P18" s="40" t="s">
        <v>262</v>
      </c>
    </row>
    <row r="19" spans="1:16" ht="12.75">
      <c r="A19">
        <v>17</v>
      </c>
      <c r="B19" t="s">
        <v>14</v>
      </c>
      <c r="C19" t="s">
        <v>15</v>
      </c>
      <c r="D19" s="41">
        <v>0.75</v>
      </c>
      <c r="E19" s="41">
        <v>0.74</v>
      </c>
      <c r="F19" s="41">
        <v>0.74</v>
      </c>
      <c r="G19" s="41">
        <v>0.76</v>
      </c>
      <c r="H19" s="41">
        <v>0.74</v>
      </c>
      <c r="I19" s="41">
        <v>0.72</v>
      </c>
      <c r="J19" s="41">
        <v>0.7</v>
      </c>
      <c r="K19" s="41">
        <v>0.7</v>
      </c>
      <c r="L19" s="41">
        <v>0.7</v>
      </c>
      <c r="M19" s="41">
        <v>0.71</v>
      </c>
      <c r="N19" s="41">
        <v>0.72</v>
      </c>
      <c r="O19" s="41">
        <v>0.71</v>
      </c>
      <c r="P19" s="39" t="s">
        <v>263</v>
      </c>
    </row>
    <row r="20" spans="1:16" ht="12.75">
      <c r="A20">
        <v>17</v>
      </c>
      <c r="B20" t="s">
        <v>14</v>
      </c>
      <c r="C20" t="s">
        <v>15</v>
      </c>
      <c r="D20" s="39">
        <v>41.5</v>
      </c>
      <c r="E20" s="39">
        <v>40</v>
      </c>
      <c r="F20" s="39">
        <v>37</v>
      </c>
      <c r="G20" s="39">
        <v>32.1</v>
      </c>
      <c r="H20" s="39">
        <v>27.5</v>
      </c>
      <c r="I20" s="39">
        <v>25.1</v>
      </c>
      <c r="J20" s="39">
        <v>26</v>
      </c>
      <c r="K20" s="39">
        <v>29.8</v>
      </c>
      <c r="L20" s="39">
        <v>34.7</v>
      </c>
      <c r="M20" s="39">
        <v>38.7</v>
      </c>
      <c r="N20" s="39">
        <v>40.9</v>
      </c>
      <c r="O20" s="39">
        <v>41.7</v>
      </c>
      <c r="P20" s="42" t="s">
        <v>264</v>
      </c>
    </row>
    <row r="21" spans="1:16" ht="12.75">
      <c r="A21">
        <v>17</v>
      </c>
      <c r="B21" t="s">
        <v>14</v>
      </c>
      <c r="C21" t="s">
        <v>15</v>
      </c>
      <c r="D21" s="39">
        <v>0.054</v>
      </c>
      <c r="E21" s="39">
        <v>0.054</v>
      </c>
      <c r="F21" s="39">
        <v>0.054</v>
      </c>
      <c r="G21" s="39">
        <v>0.054</v>
      </c>
      <c r="H21" s="39">
        <v>0.054</v>
      </c>
      <c r="I21" s="39">
        <v>0.054</v>
      </c>
      <c r="J21" s="39">
        <v>0.054</v>
      </c>
      <c r="K21" s="39">
        <v>0.054</v>
      </c>
      <c r="L21" s="39">
        <v>0.054</v>
      </c>
      <c r="M21" s="39">
        <v>0.054</v>
      </c>
      <c r="N21" s="39">
        <v>0.054</v>
      </c>
      <c r="O21" s="39">
        <v>0.054</v>
      </c>
      <c r="P21" s="40" t="s">
        <v>267</v>
      </c>
    </row>
    <row r="22" spans="1:16" ht="12.75">
      <c r="A22">
        <v>17</v>
      </c>
      <c r="B22" t="s">
        <v>14</v>
      </c>
      <c r="C22" t="s">
        <v>15</v>
      </c>
      <c r="D22" s="41">
        <v>3.611111111111111</v>
      </c>
      <c r="E22" s="41">
        <v>3.333333333333333</v>
      </c>
      <c r="F22" s="41">
        <v>3.0555555555555554</v>
      </c>
      <c r="G22" s="41">
        <v>3.611111111111111</v>
      </c>
      <c r="H22" s="41">
        <v>5.833333333333333</v>
      </c>
      <c r="I22" s="41">
        <v>7.5</v>
      </c>
      <c r="J22" s="41">
        <v>6.944444444444445</v>
      </c>
      <c r="K22" s="41">
        <v>6.666666666666666</v>
      </c>
      <c r="L22" s="41">
        <v>7.222222222222222</v>
      </c>
      <c r="M22" s="41">
        <v>4.722222222222222</v>
      </c>
      <c r="N22" s="41">
        <v>4.166666666666667</v>
      </c>
      <c r="O22" s="41">
        <v>3.333333333333333</v>
      </c>
      <c r="P22" s="40" t="s">
        <v>273</v>
      </c>
    </row>
    <row r="23" spans="1:16" ht="12.75">
      <c r="A23">
        <v>18</v>
      </c>
      <c r="B23" t="s">
        <v>16</v>
      </c>
      <c r="C23" t="s">
        <v>17</v>
      </c>
      <c r="D23" s="40">
        <v>23.7</v>
      </c>
      <c r="E23" s="40">
        <v>24.3</v>
      </c>
      <c r="F23" s="40">
        <v>23.8</v>
      </c>
      <c r="G23" s="40">
        <v>21.8</v>
      </c>
      <c r="H23" s="40">
        <v>19.9</v>
      </c>
      <c r="I23" s="40">
        <v>17.7</v>
      </c>
      <c r="J23" s="40">
        <v>16.6</v>
      </c>
      <c r="K23" s="40">
        <v>20.8</v>
      </c>
      <c r="L23" s="40">
        <v>21.5</v>
      </c>
      <c r="M23" s="40">
        <v>22.8</v>
      </c>
      <c r="N23" s="40">
        <v>23.3</v>
      </c>
      <c r="O23" s="40">
        <v>24.4</v>
      </c>
      <c r="P23" s="40" t="s">
        <v>259</v>
      </c>
    </row>
    <row r="24" spans="1:16" ht="12.75">
      <c r="A24">
        <v>18</v>
      </c>
      <c r="B24" t="s">
        <v>16</v>
      </c>
      <c r="C24" t="s">
        <v>17</v>
      </c>
      <c r="D24" s="40">
        <v>27.7</v>
      </c>
      <c r="E24" s="40">
        <v>27.1</v>
      </c>
      <c r="F24" s="40">
        <v>27.1</v>
      </c>
      <c r="G24" s="40">
        <v>27.1</v>
      </c>
      <c r="H24" s="40">
        <v>25.4</v>
      </c>
      <c r="I24" s="40">
        <v>23.5</v>
      </c>
      <c r="J24" s="40">
        <v>28.7</v>
      </c>
      <c r="K24" s="40">
        <v>27.3</v>
      </c>
      <c r="L24" s="40">
        <v>29.9</v>
      </c>
      <c r="M24" s="40">
        <v>29.8</v>
      </c>
      <c r="N24" s="40">
        <v>28.7</v>
      </c>
      <c r="O24" s="40">
        <v>28.1</v>
      </c>
      <c r="P24" s="39" t="s">
        <v>261</v>
      </c>
    </row>
    <row r="25" spans="1:16" ht="12.75">
      <c r="A25">
        <v>18</v>
      </c>
      <c r="B25" t="s">
        <v>16</v>
      </c>
      <c r="C25" t="s">
        <v>17</v>
      </c>
      <c r="D25" s="40">
        <v>25.4</v>
      </c>
      <c r="E25" s="40">
        <v>25.4</v>
      </c>
      <c r="F25" s="40">
        <v>25</v>
      </c>
      <c r="G25" s="40">
        <v>24</v>
      </c>
      <c r="H25" s="40">
        <v>22.4</v>
      </c>
      <c r="I25" s="40">
        <v>21</v>
      </c>
      <c r="J25" s="40">
        <v>21.1</v>
      </c>
      <c r="K25" s="40">
        <v>23.4</v>
      </c>
      <c r="L25" s="40">
        <v>25.3</v>
      </c>
      <c r="M25" s="40">
        <v>26.1</v>
      </c>
      <c r="N25" s="40">
        <v>26</v>
      </c>
      <c r="O25" s="40">
        <v>25.8</v>
      </c>
      <c r="P25" s="40" t="s">
        <v>262</v>
      </c>
    </row>
    <row r="26" spans="1:16" ht="12.75">
      <c r="A26">
        <v>18</v>
      </c>
      <c r="B26" t="s">
        <v>16</v>
      </c>
      <c r="C26" t="s">
        <v>17</v>
      </c>
      <c r="D26" s="41">
        <v>0.79</v>
      </c>
      <c r="E26" s="41">
        <v>0.81</v>
      </c>
      <c r="F26" s="41">
        <v>0.8</v>
      </c>
      <c r="G26" s="41">
        <v>0.78</v>
      </c>
      <c r="H26" s="41">
        <v>0.77</v>
      </c>
      <c r="I26" s="41">
        <v>0.75</v>
      </c>
      <c r="J26" s="41">
        <v>0.68</v>
      </c>
      <c r="K26" s="41">
        <v>0.61</v>
      </c>
      <c r="L26" s="41">
        <v>0.6</v>
      </c>
      <c r="M26" s="41">
        <v>0.66</v>
      </c>
      <c r="N26" s="41">
        <v>0.71</v>
      </c>
      <c r="O26" s="41">
        <v>0.77</v>
      </c>
      <c r="P26" s="39" t="s">
        <v>263</v>
      </c>
    </row>
    <row r="27" spans="1:16" ht="12.75">
      <c r="A27">
        <v>18</v>
      </c>
      <c r="B27" t="s">
        <v>16</v>
      </c>
      <c r="C27" t="s">
        <v>17</v>
      </c>
      <c r="D27" s="39">
        <v>41.1</v>
      </c>
      <c r="E27" s="39">
        <v>39.9</v>
      </c>
      <c r="F27" s="39">
        <v>37.2</v>
      </c>
      <c r="G27" s="39">
        <v>32.8</v>
      </c>
      <c r="H27" s="39">
        <v>28.5</v>
      </c>
      <c r="I27" s="39">
        <v>26.2</v>
      </c>
      <c r="J27" s="39">
        <v>27</v>
      </c>
      <c r="K27" s="39">
        <v>30.6</v>
      </c>
      <c r="L27" s="39">
        <v>35.2</v>
      </c>
      <c r="M27" s="39">
        <v>38.7</v>
      </c>
      <c r="N27" s="39">
        <v>40.6</v>
      </c>
      <c r="O27" s="39">
        <v>41.2</v>
      </c>
      <c r="P27" s="42" t="s">
        <v>264</v>
      </c>
    </row>
    <row r="28" spans="1:16" ht="12.75">
      <c r="A28">
        <v>18</v>
      </c>
      <c r="B28" t="s">
        <v>16</v>
      </c>
      <c r="C28" t="s">
        <v>17</v>
      </c>
      <c r="D28" s="39">
        <v>0.064</v>
      </c>
      <c r="E28" s="39">
        <v>0.064</v>
      </c>
      <c r="F28" s="39">
        <v>0.064</v>
      </c>
      <c r="G28" s="39">
        <v>0.064</v>
      </c>
      <c r="H28" s="39">
        <v>0.064</v>
      </c>
      <c r="I28" s="39">
        <v>0.064</v>
      </c>
      <c r="J28" s="39">
        <v>0.064</v>
      </c>
      <c r="K28" s="39">
        <v>0.064</v>
      </c>
      <c r="L28" s="39">
        <v>0.064</v>
      </c>
      <c r="M28" s="39">
        <v>0.064</v>
      </c>
      <c r="N28" s="39">
        <v>0.064</v>
      </c>
      <c r="O28" s="39">
        <v>0.064</v>
      </c>
      <c r="P28" s="40" t="s">
        <v>267</v>
      </c>
    </row>
    <row r="29" spans="1:16" ht="12.75">
      <c r="A29">
        <v>18</v>
      </c>
      <c r="B29" t="s">
        <v>16</v>
      </c>
      <c r="C29" t="s">
        <v>17</v>
      </c>
      <c r="D29" s="41">
        <v>3.0864197530864197</v>
      </c>
      <c r="E29" s="41">
        <v>3.0864197530864197</v>
      </c>
      <c r="F29" s="41">
        <v>3.0864197530864197</v>
      </c>
      <c r="G29" s="41">
        <v>3.0864197530864197</v>
      </c>
      <c r="H29" s="41">
        <v>3.0864197530864197</v>
      </c>
      <c r="I29" s="41">
        <v>3.60082304526749</v>
      </c>
      <c r="J29" s="41">
        <v>4.11522633744856</v>
      </c>
      <c r="K29" s="41">
        <v>4.11522633744856</v>
      </c>
      <c r="L29" s="41">
        <v>4.11522633744856</v>
      </c>
      <c r="M29" s="41">
        <v>4.11522633744856</v>
      </c>
      <c r="N29" s="41">
        <v>3.60082304526749</v>
      </c>
      <c r="O29" s="41">
        <v>3.0864197530864197</v>
      </c>
      <c r="P29" s="40" t="s">
        <v>273</v>
      </c>
    </row>
    <row r="30" spans="1:16" ht="12.75">
      <c r="A30">
        <v>26</v>
      </c>
      <c r="B30" t="s">
        <v>19</v>
      </c>
      <c r="C30" t="s">
        <v>5</v>
      </c>
      <c r="D30" s="40">
        <v>25.6</v>
      </c>
      <c r="E30" s="40">
        <v>25.2</v>
      </c>
      <c r="F30" s="40">
        <v>25.5</v>
      </c>
      <c r="G30" s="40">
        <v>22.8</v>
      </c>
      <c r="H30" s="40">
        <v>20.1</v>
      </c>
      <c r="I30" s="40">
        <v>17.7</v>
      </c>
      <c r="J30" s="40">
        <v>17.2</v>
      </c>
      <c r="K30" s="40">
        <v>20.4</v>
      </c>
      <c r="L30" s="40">
        <v>22.1</v>
      </c>
      <c r="M30" s="40">
        <v>24.3</v>
      </c>
      <c r="N30" s="40">
        <v>24.7</v>
      </c>
      <c r="O30" s="40">
        <v>25.1</v>
      </c>
      <c r="P30" s="40" t="s">
        <v>259</v>
      </c>
    </row>
    <row r="31" spans="1:16" ht="12.75">
      <c r="A31">
        <v>26</v>
      </c>
      <c r="B31" t="s">
        <v>19</v>
      </c>
      <c r="C31" t="s">
        <v>5</v>
      </c>
      <c r="D31" s="40">
        <v>26.7</v>
      </c>
      <c r="E31" s="40">
        <v>26.5</v>
      </c>
      <c r="F31" s="40">
        <v>26.6</v>
      </c>
      <c r="G31" s="40">
        <v>25.3</v>
      </c>
      <c r="H31" s="40">
        <v>23.5</v>
      </c>
      <c r="I31" s="40">
        <v>21.7</v>
      </c>
      <c r="J31" s="40">
        <v>23.1</v>
      </c>
      <c r="K31" s="40">
        <v>23.4</v>
      </c>
      <c r="L31" s="40">
        <v>24.7</v>
      </c>
      <c r="M31" s="40">
        <v>26.7</v>
      </c>
      <c r="N31" s="40">
        <v>27</v>
      </c>
      <c r="O31" s="40">
        <v>28</v>
      </c>
      <c r="P31" s="39" t="s">
        <v>261</v>
      </c>
    </row>
    <row r="32" spans="1:16" ht="12.75">
      <c r="A32">
        <v>26</v>
      </c>
      <c r="B32" t="s">
        <v>19</v>
      </c>
      <c r="C32" t="s">
        <v>5</v>
      </c>
      <c r="D32" s="40">
        <v>26.2</v>
      </c>
      <c r="E32" s="40">
        <v>25.9</v>
      </c>
      <c r="F32" s="40">
        <v>26.1</v>
      </c>
      <c r="G32" s="40">
        <v>24.3</v>
      </c>
      <c r="H32" s="40">
        <v>22.2</v>
      </c>
      <c r="I32" s="40">
        <v>19.7</v>
      </c>
      <c r="J32" s="40">
        <v>20</v>
      </c>
      <c r="K32" s="40">
        <v>21.7</v>
      </c>
      <c r="L32" s="40">
        <v>23.2</v>
      </c>
      <c r="M32" s="40">
        <v>25.4</v>
      </c>
      <c r="N32" s="40">
        <v>25.8</v>
      </c>
      <c r="O32" s="40">
        <v>26.1</v>
      </c>
      <c r="P32" s="40" t="s">
        <v>262</v>
      </c>
    </row>
    <row r="33" spans="1:16" ht="12.75">
      <c r="A33">
        <v>26</v>
      </c>
      <c r="B33" t="s">
        <v>19</v>
      </c>
      <c r="C33" t="s">
        <v>5</v>
      </c>
      <c r="D33" s="41">
        <v>0.82</v>
      </c>
      <c r="E33" s="41">
        <v>0.8</v>
      </c>
      <c r="F33" s="41">
        <v>0.81</v>
      </c>
      <c r="G33" s="41">
        <v>0.82</v>
      </c>
      <c r="H33" s="41">
        <v>0.82</v>
      </c>
      <c r="I33" s="41">
        <v>0.81</v>
      </c>
      <c r="J33" s="41">
        <v>0.75</v>
      </c>
      <c r="K33" s="41">
        <v>0.7</v>
      </c>
      <c r="L33" s="41">
        <v>0.7</v>
      </c>
      <c r="M33" s="41">
        <v>0.7</v>
      </c>
      <c r="N33" s="41">
        <v>0.75</v>
      </c>
      <c r="O33" s="41">
        <v>0.81</v>
      </c>
      <c r="P33" s="39" t="s">
        <v>263</v>
      </c>
    </row>
    <row r="34" spans="1:16" ht="12.75">
      <c r="A34">
        <v>26</v>
      </c>
      <c r="B34" t="s">
        <v>19</v>
      </c>
      <c r="C34" t="s">
        <v>5</v>
      </c>
      <c r="D34" s="39">
        <v>41.5</v>
      </c>
      <c r="E34" s="39">
        <v>40</v>
      </c>
      <c r="F34" s="39">
        <v>37</v>
      </c>
      <c r="G34" s="39">
        <v>32.1</v>
      </c>
      <c r="H34" s="39">
        <v>27.5</v>
      </c>
      <c r="I34" s="39">
        <v>25.1</v>
      </c>
      <c r="J34" s="39">
        <v>26</v>
      </c>
      <c r="K34" s="39">
        <v>29.8</v>
      </c>
      <c r="L34" s="39">
        <v>34.7</v>
      </c>
      <c r="M34" s="39">
        <v>38.7</v>
      </c>
      <c r="N34" s="39">
        <v>40.9</v>
      </c>
      <c r="O34" s="39">
        <v>41.7</v>
      </c>
      <c r="P34" s="42" t="s">
        <v>264</v>
      </c>
    </row>
    <row r="35" spans="1:16" ht="12.75">
      <c r="A35">
        <v>26</v>
      </c>
      <c r="B35" t="s">
        <v>19</v>
      </c>
      <c r="C35" t="s">
        <v>5</v>
      </c>
      <c r="D35" s="39">
        <v>0.064</v>
      </c>
      <c r="E35" s="39">
        <v>0.064</v>
      </c>
      <c r="F35" s="39">
        <v>0.064</v>
      </c>
      <c r="G35" s="39">
        <v>0.064</v>
      </c>
      <c r="H35" s="39">
        <v>0.064</v>
      </c>
      <c r="I35" s="39">
        <v>0.064</v>
      </c>
      <c r="J35" s="39">
        <v>0.064</v>
      </c>
      <c r="K35" s="39">
        <v>0.064</v>
      </c>
      <c r="L35" s="39">
        <v>0.064</v>
      </c>
      <c r="M35" s="39">
        <v>0.064</v>
      </c>
      <c r="N35" s="39">
        <v>0.064</v>
      </c>
      <c r="O35" s="39">
        <v>0.064</v>
      </c>
      <c r="P35" s="40" t="s">
        <v>267</v>
      </c>
    </row>
    <row r="36" spans="1:16" ht="12.75">
      <c r="A36">
        <v>26</v>
      </c>
      <c r="B36" t="s">
        <v>19</v>
      </c>
      <c r="C36" t="s">
        <v>5</v>
      </c>
      <c r="D36" s="41">
        <v>3.0555555555555554</v>
      </c>
      <c r="E36" s="41">
        <v>2.7777777777777777</v>
      </c>
      <c r="F36" s="41">
        <v>2.7777777777777777</v>
      </c>
      <c r="G36" s="41">
        <v>3.0555555555555554</v>
      </c>
      <c r="H36" s="41">
        <v>3.611111111111111</v>
      </c>
      <c r="I36" s="41">
        <v>4.166666666666667</v>
      </c>
      <c r="J36" s="41">
        <v>4.444444444444445</v>
      </c>
      <c r="K36" s="41">
        <v>4.166666666666667</v>
      </c>
      <c r="L36" s="41">
        <v>3.888888888888889</v>
      </c>
      <c r="M36" s="41">
        <v>3.611111111111111</v>
      </c>
      <c r="N36" s="41">
        <v>3.333333333333333</v>
      </c>
      <c r="O36" s="41">
        <v>3.333333333333333</v>
      </c>
      <c r="P36" s="40" t="s">
        <v>273</v>
      </c>
    </row>
    <row r="37" spans="1:16" ht="12.75">
      <c r="A37">
        <v>28</v>
      </c>
      <c r="B37" t="s">
        <v>21</v>
      </c>
      <c r="C37" t="s">
        <v>5</v>
      </c>
      <c r="D37" s="40">
        <v>23.5</v>
      </c>
      <c r="E37" s="40">
        <v>24.3</v>
      </c>
      <c r="F37" s="40">
        <v>24.1</v>
      </c>
      <c r="G37" s="40">
        <v>21.4</v>
      </c>
      <c r="H37" s="40">
        <v>16.4</v>
      </c>
      <c r="I37" s="40">
        <v>15.4</v>
      </c>
      <c r="J37" s="40">
        <v>13.6</v>
      </c>
      <c r="K37" s="40">
        <v>19.5</v>
      </c>
      <c r="L37" s="40">
        <v>14.4</v>
      </c>
      <c r="M37" s="40">
        <v>23.1</v>
      </c>
      <c r="N37" s="40">
        <v>24.4</v>
      </c>
      <c r="O37" s="40">
        <v>21.9</v>
      </c>
      <c r="P37" s="40" t="s">
        <v>259</v>
      </c>
    </row>
    <row r="38" spans="1:16" ht="12.75">
      <c r="A38">
        <v>28</v>
      </c>
      <c r="B38" t="s">
        <v>21</v>
      </c>
      <c r="C38" t="s">
        <v>5</v>
      </c>
      <c r="D38" s="40">
        <v>28.1</v>
      </c>
      <c r="E38" s="40">
        <v>27.8</v>
      </c>
      <c r="F38" s="40">
        <v>27.9</v>
      </c>
      <c r="G38" s="40">
        <v>27.7</v>
      </c>
      <c r="H38" s="40">
        <v>25.3</v>
      </c>
      <c r="I38" s="40">
        <v>27.7</v>
      </c>
      <c r="J38" s="40">
        <v>23.7</v>
      </c>
      <c r="K38" s="40">
        <v>26.2</v>
      </c>
      <c r="L38" s="40">
        <v>28.2</v>
      </c>
      <c r="M38" s="40">
        <v>28.6</v>
      </c>
      <c r="N38" s="40">
        <v>30.3</v>
      </c>
      <c r="O38" s="40">
        <v>29</v>
      </c>
      <c r="P38" s="39" t="s">
        <v>261</v>
      </c>
    </row>
    <row r="39" spans="1:16" ht="12.75">
      <c r="A39">
        <v>28</v>
      </c>
      <c r="B39" t="s">
        <v>21</v>
      </c>
      <c r="C39" t="s">
        <v>5</v>
      </c>
      <c r="D39" s="40">
        <v>26.4</v>
      </c>
      <c r="E39" s="40">
        <v>26.3</v>
      </c>
      <c r="F39" s="40">
        <v>25.8</v>
      </c>
      <c r="G39" s="40">
        <v>24.2</v>
      </c>
      <c r="H39" s="40">
        <v>22</v>
      </c>
      <c r="I39" s="40">
        <v>20.3</v>
      </c>
      <c r="J39" s="40">
        <v>20.2</v>
      </c>
      <c r="K39" s="40">
        <v>22.6</v>
      </c>
      <c r="L39" s="40">
        <v>24.5</v>
      </c>
      <c r="M39" s="40">
        <v>26</v>
      </c>
      <c r="N39" s="40">
        <v>26.8</v>
      </c>
      <c r="O39" s="40">
        <v>26.7</v>
      </c>
      <c r="P39" s="40" t="s">
        <v>262</v>
      </c>
    </row>
    <row r="40" spans="1:16" ht="12.75">
      <c r="A40">
        <v>28</v>
      </c>
      <c r="B40" t="s">
        <v>21</v>
      </c>
      <c r="C40" t="s">
        <v>5</v>
      </c>
      <c r="D40" s="41">
        <v>0.75</v>
      </c>
      <c r="E40" s="41">
        <v>0.75</v>
      </c>
      <c r="F40" s="41">
        <v>0.75</v>
      </c>
      <c r="G40" s="41">
        <v>0.74</v>
      </c>
      <c r="H40" s="41">
        <v>0.76</v>
      </c>
      <c r="I40" s="41">
        <v>0.76</v>
      </c>
      <c r="J40" s="41">
        <v>0.69</v>
      </c>
      <c r="K40" s="41">
        <v>0.61</v>
      </c>
      <c r="L40" s="41">
        <v>0.6</v>
      </c>
      <c r="M40" s="41">
        <v>0.64</v>
      </c>
      <c r="N40" s="41">
        <v>0.67</v>
      </c>
      <c r="O40" s="41">
        <v>0.71</v>
      </c>
      <c r="P40" s="39" t="s">
        <v>263</v>
      </c>
    </row>
    <row r="41" spans="1:16" ht="12.75">
      <c r="A41">
        <v>28</v>
      </c>
      <c r="B41" t="s">
        <v>21</v>
      </c>
      <c r="C41" t="s">
        <v>5</v>
      </c>
      <c r="D41" s="39">
        <v>41.5</v>
      </c>
      <c r="E41" s="39">
        <v>40</v>
      </c>
      <c r="F41" s="39">
        <v>37</v>
      </c>
      <c r="G41" s="39">
        <v>32.1</v>
      </c>
      <c r="H41" s="39">
        <v>27.5</v>
      </c>
      <c r="I41" s="39">
        <v>25.1</v>
      </c>
      <c r="J41" s="39">
        <v>26</v>
      </c>
      <c r="K41" s="39">
        <v>29.8</v>
      </c>
      <c r="L41" s="39">
        <v>34.7</v>
      </c>
      <c r="M41" s="39">
        <v>38.7</v>
      </c>
      <c r="N41" s="39">
        <v>40.9</v>
      </c>
      <c r="O41" s="39">
        <v>41.7</v>
      </c>
      <c r="P41" s="42" t="s">
        <v>264</v>
      </c>
    </row>
    <row r="42" spans="1:16" ht="12.75">
      <c r="A42">
        <v>28</v>
      </c>
      <c r="B42" t="s">
        <v>21</v>
      </c>
      <c r="C42" t="s">
        <v>5</v>
      </c>
      <c r="D42" s="39">
        <v>0.064</v>
      </c>
      <c r="E42" s="39">
        <v>0.064</v>
      </c>
      <c r="F42" s="39">
        <v>0.064</v>
      </c>
      <c r="G42" s="39">
        <v>0.064</v>
      </c>
      <c r="H42" s="39">
        <v>0.064</v>
      </c>
      <c r="I42" s="39">
        <v>0.064</v>
      </c>
      <c r="J42" s="39">
        <v>0.064</v>
      </c>
      <c r="K42" s="39">
        <v>0.064</v>
      </c>
      <c r="L42" s="39">
        <v>0.064</v>
      </c>
      <c r="M42" s="39">
        <v>0.064</v>
      </c>
      <c r="N42" s="39">
        <v>0.064</v>
      </c>
      <c r="O42" s="39">
        <v>0.064</v>
      </c>
      <c r="P42" s="40" t="s">
        <v>267</v>
      </c>
    </row>
    <row r="43" spans="1:16" ht="12.75">
      <c r="A43">
        <v>28</v>
      </c>
      <c r="B43" t="s">
        <v>21</v>
      </c>
      <c r="C43" t="s">
        <v>5</v>
      </c>
      <c r="D43" s="41">
        <v>4.62962962962963</v>
      </c>
      <c r="E43" s="41">
        <v>4.62962962962963</v>
      </c>
      <c r="F43" s="41">
        <v>4.11522633744856</v>
      </c>
      <c r="G43" s="41">
        <v>4.11522633744856</v>
      </c>
      <c r="H43" s="41">
        <v>4.62962962962963</v>
      </c>
      <c r="I43" s="41">
        <v>5.65843621399177</v>
      </c>
      <c r="J43" s="41">
        <v>5.65843621399177</v>
      </c>
      <c r="K43" s="41">
        <v>5.65843621399177</v>
      </c>
      <c r="L43" s="41">
        <v>5.65843621399177</v>
      </c>
      <c r="M43" s="41">
        <v>5.1440329218107</v>
      </c>
      <c r="N43" s="41">
        <v>5.1440329218107</v>
      </c>
      <c r="O43" s="41">
        <v>4.62962962962963</v>
      </c>
      <c r="P43" s="40" t="s">
        <v>273</v>
      </c>
    </row>
    <row r="44" spans="1:16" ht="12.75">
      <c r="A44">
        <v>44</v>
      </c>
      <c r="B44" t="s">
        <v>22</v>
      </c>
      <c r="C44" t="s">
        <v>8</v>
      </c>
      <c r="D44" s="40">
        <v>21.1</v>
      </c>
      <c r="E44" s="40">
        <v>19</v>
      </c>
      <c r="F44" s="40">
        <v>20.9</v>
      </c>
      <c r="G44" s="40">
        <v>19.2</v>
      </c>
      <c r="H44" s="40">
        <v>17.3</v>
      </c>
      <c r="I44" s="40">
        <v>15.1</v>
      </c>
      <c r="J44" s="40">
        <v>15.1</v>
      </c>
      <c r="K44" s="40">
        <v>15.8</v>
      </c>
      <c r="L44" s="40">
        <v>18.4</v>
      </c>
      <c r="M44" s="40">
        <v>19.7</v>
      </c>
      <c r="N44" s="40">
        <v>19.6</v>
      </c>
      <c r="O44" s="40">
        <v>21.1</v>
      </c>
      <c r="P44" s="40" t="s">
        <v>259</v>
      </c>
    </row>
    <row r="45" spans="1:16" ht="12.75">
      <c r="A45">
        <v>44</v>
      </c>
      <c r="B45" t="s">
        <v>22</v>
      </c>
      <c r="C45" t="s">
        <v>8</v>
      </c>
      <c r="D45" s="40">
        <v>24.1</v>
      </c>
      <c r="E45" s="40">
        <v>25.1</v>
      </c>
      <c r="F45" s="40">
        <v>24.1</v>
      </c>
      <c r="G45" s="40">
        <v>23.3</v>
      </c>
      <c r="H45" s="40">
        <v>22.1</v>
      </c>
      <c r="I45" s="40">
        <v>20.5</v>
      </c>
      <c r="J45" s="40">
        <v>21.6</v>
      </c>
      <c r="K45" s="40">
        <v>21.9</v>
      </c>
      <c r="L45" s="40">
        <v>23.2</v>
      </c>
      <c r="M45" s="40">
        <v>24.4</v>
      </c>
      <c r="N45" s="40">
        <v>25</v>
      </c>
      <c r="O45" s="40">
        <v>24.8</v>
      </c>
      <c r="P45" s="39" t="s">
        <v>261</v>
      </c>
    </row>
    <row r="46" spans="1:16" ht="12.75">
      <c r="A46">
        <v>44</v>
      </c>
      <c r="B46" t="s">
        <v>22</v>
      </c>
      <c r="C46" t="s">
        <v>8</v>
      </c>
      <c r="D46" s="40">
        <v>22.8</v>
      </c>
      <c r="E46" s="40">
        <v>22.5</v>
      </c>
      <c r="F46" s="40">
        <v>22.4</v>
      </c>
      <c r="G46" s="40">
        <v>21</v>
      </c>
      <c r="H46" s="40">
        <v>19.5</v>
      </c>
      <c r="I46" s="40">
        <v>18.1</v>
      </c>
      <c r="J46" s="40">
        <v>17.7</v>
      </c>
      <c r="K46" s="40">
        <v>18.8</v>
      </c>
      <c r="L46" s="40">
        <v>20.5</v>
      </c>
      <c r="M46" s="40">
        <v>21.8</v>
      </c>
      <c r="N46" s="40">
        <v>22.4</v>
      </c>
      <c r="O46" s="40">
        <v>22.8</v>
      </c>
      <c r="P46" s="40" t="s">
        <v>262</v>
      </c>
    </row>
    <row r="47" spans="1:16" ht="12.75">
      <c r="A47">
        <v>44</v>
      </c>
      <c r="B47" t="s">
        <v>22</v>
      </c>
      <c r="C47" t="s">
        <v>8</v>
      </c>
      <c r="D47" s="41">
        <v>0.7</v>
      </c>
      <c r="E47" s="41">
        <v>0.72</v>
      </c>
      <c r="F47" s="41">
        <v>0.71</v>
      </c>
      <c r="G47" s="41">
        <v>0.72</v>
      </c>
      <c r="H47" s="41">
        <v>0.71</v>
      </c>
      <c r="I47" s="41">
        <v>0.7</v>
      </c>
      <c r="J47" s="41">
        <v>0.66</v>
      </c>
      <c r="K47" s="41">
        <v>0.62</v>
      </c>
      <c r="L47" s="41">
        <v>0.61</v>
      </c>
      <c r="M47" s="41">
        <v>0.62</v>
      </c>
      <c r="N47" s="41">
        <v>0.65</v>
      </c>
      <c r="O47" s="41">
        <v>0.68</v>
      </c>
      <c r="P47" s="39" t="s">
        <v>263</v>
      </c>
    </row>
    <row r="48" spans="1:16" ht="12.75">
      <c r="A48">
        <v>44</v>
      </c>
      <c r="B48" t="s">
        <v>22</v>
      </c>
      <c r="C48" t="s">
        <v>8</v>
      </c>
      <c r="D48" s="39">
        <v>41.5</v>
      </c>
      <c r="E48" s="39">
        <v>40</v>
      </c>
      <c r="F48" s="39">
        <v>37</v>
      </c>
      <c r="G48" s="39">
        <v>32.1</v>
      </c>
      <c r="H48" s="39">
        <v>27.5</v>
      </c>
      <c r="I48" s="39">
        <v>25.1</v>
      </c>
      <c r="J48" s="39">
        <v>26</v>
      </c>
      <c r="K48" s="39">
        <v>29.8</v>
      </c>
      <c r="L48" s="39">
        <v>34.7</v>
      </c>
      <c r="M48" s="39">
        <v>38.7</v>
      </c>
      <c r="N48" s="39">
        <v>40.9</v>
      </c>
      <c r="O48" s="39">
        <v>41.7</v>
      </c>
      <c r="P48" s="42" t="s">
        <v>264</v>
      </c>
    </row>
    <row r="49" spans="1:16" ht="12.75">
      <c r="A49">
        <v>44</v>
      </c>
      <c r="B49" t="s">
        <v>22</v>
      </c>
      <c r="C49" t="s">
        <v>8</v>
      </c>
      <c r="D49" s="39">
        <v>0.057</v>
      </c>
      <c r="E49" s="39">
        <v>0.057</v>
      </c>
      <c r="F49" s="39">
        <v>0.057</v>
      </c>
      <c r="G49" s="39">
        <v>0.057</v>
      </c>
      <c r="H49" s="39">
        <v>0.057</v>
      </c>
      <c r="I49" s="39">
        <v>0.057</v>
      </c>
      <c r="J49" s="39">
        <v>0.057</v>
      </c>
      <c r="K49" s="39">
        <v>0.057</v>
      </c>
      <c r="L49" s="39">
        <v>0.057</v>
      </c>
      <c r="M49" s="39">
        <v>0.057</v>
      </c>
      <c r="N49" s="39">
        <v>0.057</v>
      </c>
      <c r="O49" s="39">
        <v>0.057</v>
      </c>
      <c r="P49" s="40" t="s">
        <v>267</v>
      </c>
    </row>
    <row r="50" spans="1:16" ht="12.75">
      <c r="A50">
        <v>44</v>
      </c>
      <c r="B50" t="s">
        <v>22</v>
      </c>
      <c r="C50" t="s">
        <v>8</v>
      </c>
      <c r="D50" s="41">
        <v>1.1111111111111112</v>
      </c>
      <c r="E50" s="41">
        <v>1.1111111111111112</v>
      </c>
      <c r="F50" s="41">
        <v>1.1111111111111112</v>
      </c>
      <c r="G50" s="41">
        <v>1.3888888888888888</v>
      </c>
      <c r="H50" s="41">
        <v>1.3888888888888888</v>
      </c>
      <c r="I50" s="41">
        <v>1.6666666666666665</v>
      </c>
      <c r="J50" s="41">
        <v>1.6666666666666665</v>
      </c>
      <c r="K50" s="41">
        <v>1.9444444444444444</v>
      </c>
      <c r="L50" s="41">
        <v>1.9444444444444444</v>
      </c>
      <c r="M50" s="41">
        <v>1.6666666666666665</v>
      </c>
      <c r="N50" s="41">
        <v>1.3888888888888888</v>
      </c>
      <c r="O50" s="41">
        <v>1.1111111111111112</v>
      </c>
      <c r="P50" s="40" t="s">
        <v>273</v>
      </c>
    </row>
    <row r="51" spans="1:16" ht="12.75">
      <c r="A51">
        <v>47</v>
      </c>
      <c r="B51" t="s">
        <v>23</v>
      </c>
      <c r="C51" t="s">
        <v>24</v>
      </c>
      <c r="D51" s="40">
        <v>26.1</v>
      </c>
      <c r="E51" s="40">
        <v>25.7</v>
      </c>
      <c r="F51" s="40">
        <v>26.1</v>
      </c>
      <c r="G51" s="40">
        <v>24.3</v>
      </c>
      <c r="H51" s="40">
        <v>20.2</v>
      </c>
      <c r="I51" s="40">
        <v>17.2</v>
      </c>
      <c r="J51" s="40">
        <v>17.2</v>
      </c>
      <c r="K51" s="40">
        <v>21.1</v>
      </c>
      <c r="L51" s="40">
        <v>21.9</v>
      </c>
      <c r="M51" s="40">
        <v>25.1</v>
      </c>
      <c r="N51" s="40">
        <v>25.5</v>
      </c>
      <c r="O51" s="40">
        <v>26.3</v>
      </c>
      <c r="P51" s="40" t="s">
        <v>259</v>
      </c>
    </row>
    <row r="52" spans="1:16" ht="12.75">
      <c r="A52">
        <v>47</v>
      </c>
      <c r="B52" t="s">
        <v>23</v>
      </c>
      <c r="C52" t="s">
        <v>24</v>
      </c>
      <c r="D52" s="40">
        <v>28</v>
      </c>
      <c r="E52" s="40">
        <v>27.9</v>
      </c>
      <c r="F52" s="40">
        <v>27.8</v>
      </c>
      <c r="G52" s="40">
        <v>27.7</v>
      </c>
      <c r="H52" s="40">
        <v>25.1</v>
      </c>
      <c r="I52" s="40">
        <v>22.8</v>
      </c>
      <c r="J52" s="40">
        <v>23</v>
      </c>
      <c r="K52" s="40">
        <v>24.1</v>
      </c>
      <c r="L52" s="40">
        <v>25.2</v>
      </c>
      <c r="M52" s="40">
        <v>27.9</v>
      </c>
      <c r="N52" s="40">
        <v>30.2</v>
      </c>
      <c r="O52" s="40">
        <v>29.6</v>
      </c>
      <c r="P52" s="39" t="s">
        <v>261</v>
      </c>
    </row>
    <row r="53" spans="1:16" ht="12.75">
      <c r="A53">
        <v>47</v>
      </c>
      <c r="B53" t="s">
        <v>23</v>
      </c>
      <c r="C53" t="s">
        <v>24</v>
      </c>
      <c r="D53" s="40">
        <v>27.1</v>
      </c>
      <c r="E53" s="40">
        <v>27</v>
      </c>
      <c r="F53" s="40">
        <v>26.9</v>
      </c>
      <c r="G53" s="40">
        <v>25.4</v>
      </c>
      <c r="H53" s="40">
        <v>22.6</v>
      </c>
      <c r="I53" s="40">
        <v>20.7</v>
      </c>
      <c r="J53" s="40">
        <v>20.2</v>
      </c>
      <c r="K53" s="40">
        <v>22.6</v>
      </c>
      <c r="L53" s="40">
        <v>23.7</v>
      </c>
      <c r="M53" s="40">
        <v>26.2</v>
      </c>
      <c r="N53" s="40">
        <v>27.2</v>
      </c>
      <c r="O53" s="40">
        <v>27.3</v>
      </c>
      <c r="P53" s="40" t="s">
        <v>262</v>
      </c>
    </row>
    <row r="54" spans="1:16" ht="12.75">
      <c r="A54">
        <v>47</v>
      </c>
      <c r="B54" t="s">
        <v>23</v>
      </c>
      <c r="C54" t="s">
        <v>24</v>
      </c>
      <c r="D54" s="41">
        <v>0.76</v>
      </c>
      <c r="E54" s="41">
        <v>0.74</v>
      </c>
      <c r="F54" s="41">
        <v>0.74</v>
      </c>
      <c r="G54" s="41">
        <v>0.74</v>
      </c>
      <c r="H54" s="41">
        <v>0.74</v>
      </c>
      <c r="I54" s="41">
        <v>0.73</v>
      </c>
      <c r="J54" s="41">
        <v>0.7</v>
      </c>
      <c r="K54" s="41">
        <v>0.67</v>
      </c>
      <c r="L54" s="41">
        <v>0.68</v>
      </c>
      <c r="M54" s="41">
        <v>0.68</v>
      </c>
      <c r="N54" s="41">
        <v>0.72</v>
      </c>
      <c r="O54" s="41">
        <v>0.76</v>
      </c>
      <c r="P54" s="39" t="s">
        <v>263</v>
      </c>
    </row>
    <row r="55" spans="1:16" ht="12.75">
      <c r="A55">
        <v>47</v>
      </c>
      <c r="B55" t="s">
        <v>23</v>
      </c>
      <c r="C55" t="s">
        <v>24</v>
      </c>
      <c r="D55" s="39">
        <v>41.5</v>
      </c>
      <c r="E55" s="39">
        <v>40</v>
      </c>
      <c r="F55" s="39">
        <v>37</v>
      </c>
      <c r="G55" s="39">
        <v>32.1</v>
      </c>
      <c r="H55" s="39">
        <v>27.5</v>
      </c>
      <c r="I55" s="39">
        <v>25.1</v>
      </c>
      <c r="J55" s="39">
        <v>26</v>
      </c>
      <c r="K55" s="39">
        <v>29.8</v>
      </c>
      <c r="L55" s="39">
        <v>34.7</v>
      </c>
      <c r="M55" s="39">
        <v>38.7</v>
      </c>
      <c r="N55" s="39">
        <v>40.9</v>
      </c>
      <c r="O55" s="39">
        <v>41.7</v>
      </c>
      <c r="P55" s="42" t="s">
        <v>264</v>
      </c>
    </row>
    <row r="56" spans="1:16" ht="12.75">
      <c r="A56">
        <v>47</v>
      </c>
      <c r="B56" t="s">
        <v>23</v>
      </c>
      <c r="C56" t="s">
        <v>24</v>
      </c>
      <c r="D56" s="39">
        <v>0.066</v>
      </c>
      <c r="E56" s="39">
        <v>0.066</v>
      </c>
      <c r="F56" s="39">
        <v>0.066</v>
      </c>
      <c r="G56" s="39">
        <v>0.066</v>
      </c>
      <c r="H56" s="39">
        <v>0.066</v>
      </c>
      <c r="I56" s="39">
        <v>0.066</v>
      </c>
      <c r="J56" s="39">
        <v>0.066</v>
      </c>
      <c r="K56" s="39">
        <v>0.066</v>
      </c>
      <c r="L56" s="39">
        <v>0.066</v>
      </c>
      <c r="M56" s="39">
        <v>0.066</v>
      </c>
      <c r="N56" s="39">
        <v>0.066</v>
      </c>
      <c r="O56" s="39">
        <v>0.066</v>
      </c>
      <c r="P56" s="40" t="s">
        <v>267</v>
      </c>
    </row>
    <row r="57" spans="1:16" ht="12.75">
      <c r="A57">
        <v>47</v>
      </c>
      <c r="B57" t="s">
        <v>23</v>
      </c>
      <c r="C57" t="s">
        <v>24</v>
      </c>
      <c r="D57" s="41">
        <v>1.1111111111111112</v>
      </c>
      <c r="E57" s="41">
        <v>0.8333333333333333</v>
      </c>
      <c r="F57" s="41">
        <v>1.1111111111111112</v>
      </c>
      <c r="G57" s="41">
        <v>1.3888888888888888</v>
      </c>
      <c r="H57" s="41">
        <v>1.3888888888888888</v>
      </c>
      <c r="I57" s="41">
        <v>1.3888888888888888</v>
      </c>
      <c r="J57" s="41">
        <v>1.3888888888888888</v>
      </c>
      <c r="K57" s="41">
        <v>1.3888888888888888</v>
      </c>
      <c r="L57" s="41">
        <v>1.6666666666666665</v>
      </c>
      <c r="M57" s="41">
        <v>1.3888888888888888</v>
      </c>
      <c r="N57" s="41">
        <v>1.3888888888888888</v>
      </c>
      <c r="O57" s="41">
        <v>1.1111111111111112</v>
      </c>
      <c r="P57" s="40" t="s">
        <v>273</v>
      </c>
    </row>
    <row r="58" spans="1:16" ht="12.75">
      <c r="A58">
        <v>59</v>
      </c>
      <c r="B58" t="s">
        <v>28</v>
      </c>
      <c r="C58" t="s">
        <v>29</v>
      </c>
      <c r="D58" s="40">
        <v>20.4</v>
      </c>
      <c r="E58" s="40">
        <v>25.4</v>
      </c>
      <c r="F58" s="40">
        <v>24.9</v>
      </c>
      <c r="G58" s="40">
        <v>23.1</v>
      </c>
      <c r="H58" s="40">
        <v>19.8</v>
      </c>
      <c r="I58" s="40">
        <v>18.6</v>
      </c>
      <c r="J58" s="40">
        <v>15.8</v>
      </c>
      <c r="K58" s="40">
        <v>19.7</v>
      </c>
      <c r="L58" s="40">
        <v>22.6</v>
      </c>
      <c r="M58" s="40">
        <v>23.3</v>
      </c>
      <c r="N58" s="40">
        <v>25.6</v>
      </c>
      <c r="O58" s="40">
        <v>17.3</v>
      </c>
      <c r="P58" s="40" t="s">
        <v>259</v>
      </c>
    </row>
    <row r="59" spans="1:16" ht="12.75">
      <c r="A59">
        <v>59</v>
      </c>
      <c r="B59" t="s">
        <v>28</v>
      </c>
      <c r="C59" t="s">
        <v>29</v>
      </c>
      <c r="D59" s="40">
        <v>30.1</v>
      </c>
      <c r="E59" s="40">
        <v>29.6</v>
      </c>
      <c r="F59" s="40">
        <v>29</v>
      </c>
      <c r="G59" s="40">
        <v>28.1</v>
      </c>
      <c r="H59" s="40">
        <v>26.4</v>
      </c>
      <c r="I59" s="40">
        <v>29.9</v>
      </c>
      <c r="J59" s="40">
        <v>27.2</v>
      </c>
      <c r="K59" s="40">
        <v>28.8</v>
      </c>
      <c r="L59" s="40">
        <v>30.5</v>
      </c>
      <c r="M59" s="40">
        <v>30.2</v>
      </c>
      <c r="N59" s="40">
        <v>31.2</v>
      </c>
      <c r="O59" s="40">
        <v>30.8</v>
      </c>
      <c r="P59" s="39" t="s">
        <v>261</v>
      </c>
    </row>
    <row r="60" spans="1:16" ht="12.75">
      <c r="A60">
        <v>59</v>
      </c>
      <c r="B60" t="s">
        <v>28</v>
      </c>
      <c r="C60" t="s">
        <v>29</v>
      </c>
      <c r="D60" s="40">
        <v>27.8</v>
      </c>
      <c r="E60" s="40">
        <v>27.8</v>
      </c>
      <c r="F60" s="40">
        <v>27.4</v>
      </c>
      <c r="G60" s="39">
        <v>25.7</v>
      </c>
      <c r="H60" s="39">
        <v>23.7</v>
      </c>
      <c r="I60" s="40">
        <v>22.2</v>
      </c>
      <c r="J60" s="40">
        <v>21.6</v>
      </c>
      <c r="K60" s="40">
        <v>23.5</v>
      </c>
      <c r="L60" s="40">
        <v>25.7</v>
      </c>
      <c r="M60" s="40">
        <v>25.7</v>
      </c>
      <c r="N60" s="40">
        <v>28.1</v>
      </c>
      <c r="O60" s="40">
        <v>27.9</v>
      </c>
      <c r="P60" s="40" t="s">
        <v>262</v>
      </c>
    </row>
    <row r="61" spans="1:16" ht="12.75">
      <c r="A61">
        <v>59</v>
      </c>
      <c r="B61" t="s">
        <v>28</v>
      </c>
      <c r="C61" t="s">
        <v>29</v>
      </c>
      <c r="D61" s="41">
        <v>0.75</v>
      </c>
      <c r="E61" s="41">
        <v>0.76</v>
      </c>
      <c r="F61" s="41">
        <v>0.76</v>
      </c>
      <c r="G61" s="41">
        <v>0.76</v>
      </c>
      <c r="H61" s="41">
        <v>0.76</v>
      </c>
      <c r="I61" s="41">
        <v>0.76</v>
      </c>
      <c r="J61" s="41">
        <v>0.68</v>
      </c>
      <c r="K61" s="41">
        <v>0.62</v>
      </c>
      <c r="L61" s="41">
        <v>0.61</v>
      </c>
      <c r="M61" s="41">
        <v>0.65</v>
      </c>
      <c r="N61" s="41">
        <v>0.68</v>
      </c>
      <c r="O61" s="41">
        <v>0.72</v>
      </c>
      <c r="P61" s="39" t="s">
        <v>263</v>
      </c>
    </row>
    <row r="62" spans="1:16" ht="12.75">
      <c r="A62">
        <v>59</v>
      </c>
      <c r="B62" t="s">
        <v>28</v>
      </c>
      <c r="C62" t="s">
        <v>29</v>
      </c>
      <c r="D62" s="39">
        <v>41.5</v>
      </c>
      <c r="E62" s="39">
        <v>40</v>
      </c>
      <c r="F62" s="39">
        <v>37</v>
      </c>
      <c r="G62" s="39">
        <v>32.1</v>
      </c>
      <c r="H62" s="39">
        <v>27.5</v>
      </c>
      <c r="I62" s="39">
        <v>25.1</v>
      </c>
      <c r="J62" s="39">
        <v>26</v>
      </c>
      <c r="K62" s="39">
        <v>29.8</v>
      </c>
      <c r="L62" s="39">
        <v>34.7</v>
      </c>
      <c r="M62" s="39">
        <v>38.7</v>
      </c>
      <c r="N62" s="39">
        <v>40.9</v>
      </c>
      <c r="O62" s="39">
        <v>41.7</v>
      </c>
      <c r="P62" s="42" t="s">
        <v>264</v>
      </c>
    </row>
    <row r="63" spans="1:16" ht="12.75">
      <c r="A63">
        <v>59</v>
      </c>
      <c r="B63" t="s">
        <v>28</v>
      </c>
      <c r="C63" t="s">
        <v>29</v>
      </c>
      <c r="D63" s="39">
        <v>0.066</v>
      </c>
      <c r="E63" s="39">
        <v>0.066</v>
      </c>
      <c r="F63" s="39">
        <v>0.066</v>
      </c>
      <c r="G63" s="39">
        <v>0.066</v>
      </c>
      <c r="H63" s="39">
        <v>0.066</v>
      </c>
      <c r="I63" s="39">
        <v>0.066</v>
      </c>
      <c r="J63" s="39">
        <v>0.066</v>
      </c>
      <c r="K63" s="39">
        <v>0.066</v>
      </c>
      <c r="L63" s="39">
        <v>0.066</v>
      </c>
      <c r="M63" s="39">
        <v>0.066</v>
      </c>
      <c r="N63" s="39">
        <v>0.066</v>
      </c>
      <c r="O63" s="39">
        <v>0.066</v>
      </c>
      <c r="P63" s="40" t="s">
        <v>267</v>
      </c>
    </row>
    <row r="64" spans="1:16" ht="12.75">
      <c r="A64">
        <v>59</v>
      </c>
      <c r="B64" t="s">
        <v>28</v>
      </c>
      <c r="C64" t="s">
        <v>29</v>
      </c>
      <c r="D64" s="41">
        <v>1.5432098765432098</v>
      </c>
      <c r="E64" s="41">
        <v>1.5432098765432098</v>
      </c>
      <c r="F64" s="41">
        <v>1.5432098765432098</v>
      </c>
      <c r="G64" s="41">
        <v>1.5432098765432098</v>
      </c>
      <c r="H64" s="41">
        <v>1.5432098765432098</v>
      </c>
      <c r="I64" s="41">
        <v>2.05761316872428</v>
      </c>
      <c r="J64" s="41">
        <v>2.05761316872428</v>
      </c>
      <c r="K64" s="41">
        <v>2.05761316872428</v>
      </c>
      <c r="L64" s="41">
        <v>2.57201646090535</v>
      </c>
      <c r="M64" s="41">
        <v>2.05761316872428</v>
      </c>
      <c r="N64" s="41">
        <v>2.05761316872428</v>
      </c>
      <c r="O64" s="41">
        <v>1.5432098765432098</v>
      </c>
      <c r="P64" s="40" t="s">
        <v>273</v>
      </c>
    </row>
    <row r="65" spans="1:16" ht="12.75">
      <c r="A65">
        <v>68</v>
      </c>
      <c r="B65" t="s">
        <v>32</v>
      </c>
      <c r="C65" t="s">
        <v>24</v>
      </c>
      <c r="D65" s="40">
        <v>24</v>
      </c>
      <c r="E65" s="40">
        <v>24</v>
      </c>
      <c r="F65" s="40">
        <v>23.8</v>
      </c>
      <c r="G65" s="40">
        <v>21</v>
      </c>
      <c r="H65" s="40">
        <v>19.1</v>
      </c>
      <c r="I65" s="40">
        <v>15</v>
      </c>
      <c r="J65" s="40">
        <v>15.9</v>
      </c>
      <c r="K65" s="40">
        <v>18</v>
      </c>
      <c r="L65" s="40">
        <v>21.4</v>
      </c>
      <c r="M65" s="40">
        <v>23.9</v>
      </c>
      <c r="N65" s="40">
        <v>22.4</v>
      </c>
      <c r="O65" s="40">
        <v>23.1</v>
      </c>
      <c r="P65" s="40" t="s">
        <v>259</v>
      </c>
    </row>
    <row r="66" spans="1:16" ht="12.75">
      <c r="A66">
        <v>68</v>
      </c>
      <c r="B66" t="s">
        <v>32</v>
      </c>
      <c r="C66" t="s">
        <v>24</v>
      </c>
      <c r="D66" s="40">
        <v>27.4</v>
      </c>
      <c r="E66" s="40">
        <v>27.1</v>
      </c>
      <c r="F66" s="40">
        <v>27.3</v>
      </c>
      <c r="G66" s="40">
        <v>26.6</v>
      </c>
      <c r="H66" s="40">
        <v>25.2</v>
      </c>
      <c r="I66" s="40">
        <v>23.1</v>
      </c>
      <c r="J66" s="40">
        <v>23.7</v>
      </c>
      <c r="K66" s="40">
        <v>24.7</v>
      </c>
      <c r="L66" s="40">
        <v>27</v>
      </c>
      <c r="M66" s="40">
        <v>27.5</v>
      </c>
      <c r="N66" s="40">
        <v>28.3</v>
      </c>
      <c r="O66" s="40">
        <v>27.6</v>
      </c>
      <c r="P66" s="39" t="s">
        <v>261</v>
      </c>
    </row>
    <row r="67" spans="1:16" ht="12.75">
      <c r="A67">
        <v>68</v>
      </c>
      <c r="B67" t="s">
        <v>32</v>
      </c>
      <c r="C67" t="s">
        <v>24</v>
      </c>
      <c r="D67" s="40">
        <v>26</v>
      </c>
      <c r="E67" s="40">
        <v>25.9</v>
      </c>
      <c r="F67" s="40">
        <v>25.5</v>
      </c>
      <c r="G67" s="40">
        <v>24</v>
      </c>
      <c r="H67" s="40">
        <v>22.2</v>
      </c>
      <c r="I67" s="40">
        <v>20.4</v>
      </c>
      <c r="J67" s="40">
        <v>20.3</v>
      </c>
      <c r="K67" s="40">
        <v>21.9</v>
      </c>
      <c r="L67" s="40">
        <v>23.9</v>
      </c>
      <c r="M67" s="40">
        <v>25.3</v>
      </c>
      <c r="N67" s="40">
        <v>25.7</v>
      </c>
      <c r="O67" s="40">
        <v>25.9</v>
      </c>
      <c r="P67" s="40" t="s">
        <v>262</v>
      </c>
    </row>
    <row r="68" spans="1:16" ht="12.75">
      <c r="A68">
        <v>68</v>
      </c>
      <c r="B68" t="s">
        <v>32</v>
      </c>
      <c r="C68" t="s">
        <v>24</v>
      </c>
      <c r="D68" s="41">
        <v>0.75</v>
      </c>
      <c r="E68" s="41">
        <v>0.76</v>
      </c>
      <c r="F68" s="41">
        <v>0.73</v>
      </c>
      <c r="G68" s="41">
        <v>0.72</v>
      </c>
      <c r="H68" s="41">
        <v>0.73</v>
      </c>
      <c r="I68" s="41">
        <v>0.71</v>
      </c>
      <c r="J68" s="41">
        <v>0.63</v>
      </c>
      <c r="K68" s="41">
        <v>0.56</v>
      </c>
      <c r="L68" s="41">
        <v>0.56</v>
      </c>
      <c r="M68" s="41">
        <v>0.61</v>
      </c>
      <c r="N68" s="41">
        <v>0.66</v>
      </c>
      <c r="O68" s="41">
        <v>0.73</v>
      </c>
      <c r="P68" s="39" t="s">
        <v>263</v>
      </c>
    </row>
    <row r="69" spans="1:16" ht="12.75">
      <c r="A69">
        <v>68</v>
      </c>
      <c r="B69" t="s">
        <v>32</v>
      </c>
      <c r="C69" t="s">
        <v>24</v>
      </c>
      <c r="D69" s="39">
        <v>41.5</v>
      </c>
      <c r="E69" s="39">
        <v>40</v>
      </c>
      <c r="F69" s="39">
        <v>37</v>
      </c>
      <c r="G69" s="39">
        <v>32.1</v>
      </c>
      <c r="H69" s="39">
        <v>27.5</v>
      </c>
      <c r="I69" s="39">
        <v>25.1</v>
      </c>
      <c r="J69" s="39">
        <v>26</v>
      </c>
      <c r="K69" s="39">
        <v>29.8</v>
      </c>
      <c r="L69" s="39">
        <v>34.7</v>
      </c>
      <c r="M69" s="39">
        <v>38.7</v>
      </c>
      <c r="N69" s="39">
        <v>40.9</v>
      </c>
      <c r="O69" s="39">
        <v>41.7</v>
      </c>
      <c r="P69" s="42" t="s">
        <v>264</v>
      </c>
    </row>
    <row r="70" spans="1:16" ht="12.75">
      <c r="A70">
        <v>68</v>
      </c>
      <c r="B70" t="s">
        <v>32</v>
      </c>
      <c r="C70" t="s">
        <v>24</v>
      </c>
      <c r="D70" s="39">
        <v>0.065</v>
      </c>
      <c r="E70" s="39">
        <v>0.065</v>
      </c>
      <c r="F70" s="39">
        <v>0.065</v>
      </c>
      <c r="G70" s="39">
        <v>0.065</v>
      </c>
      <c r="H70" s="39">
        <v>0.065</v>
      </c>
      <c r="I70" s="39">
        <v>0.065</v>
      </c>
      <c r="J70" s="39">
        <v>0.065</v>
      </c>
      <c r="K70" s="39">
        <v>0.065</v>
      </c>
      <c r="L70" s="39">
        <v>0.065</v>
      </c>
      <c r="M70" s="39">
        <v>0.065</v>
      </c>
      <c r="N70" s="39">
        <v>0.065</v>
      </c>
      <c r="O70" s="39">
        <v>0.065</v>
      </c>
      <c r="P70" s="40" t="s">
        <v>267</v>
      </c>
    </row>
    <row r="71" spans="1:16" ht="12.75">
      <c r="A71">
        <v>68</v>
      </c>
      <c r="B71" t="s">
        <v>32</v>
      </c>
      <c r="C71" t="s">
        <v>24</v>
      </c>
      <c r="D71" s="41">
        <v>1.9444444444444444</v>
      </c>
      <c r="E71" s="41">
        <v>1.9444444444444444</v>
      </c>
      <c r="F71" s="41">
        <v>1.9444444444444444</v>
      </c>
      <c r="G71" s="41">
        <v>2.2222222222222223</v>
      </c>
      <c r="H71" s="41">
        <v>2.7777777777777777</v>
      </c>
      <c r="I71" s="41">
        <v>3.0555555555555554</v>
      </c>
      <c r="J71" s="41">
        <v>3.333333333333333</v>
      </c>
      <c r="K71" s="41">
        <v>3.0555555555555554</v>
      </c>
      <c r="L71" s="41">
        <v>3.0555555555555554</v>
      </c>
      <c r="M71" s="41">
        <v>2.7777777777777777</v>
      </c>
      <c r="N71" s="41">
        <v>2.5</v>
      </c>
      <c r="O71" s="41">
        <v>2.2222222222222223</v>
      </c>
      <c r="P71" s="40" t="s">
        <v>273</v>
      </c>
    </row>
    <row r="72" spans="1:16" ht="12.75">
      <c r="A72">
        <v>69</v>
      </c>
      <c r="B72" t="s">
        <v>33</v>
      </c>
      <c r="C72" t="s">
        <v>3</v>
      </c>
      <c r="D72" s="40">
        <v>25.5</v>
      </c>
      <c r="E72" s="40">
        <v>25</v>
      </c>
      <c r="F72" s="40">
        <v>24.6</v>
      </c>
      <c r="G72" s="40">
        <v>21.1</v>
      </c>
      <c r="H72" s="40">
        <v>15.4</v>
      </c>
      <c r="I72" s="40">
        <v>15</v>
      </c>
      <c r="J72" s="40">
        <v>14.6</v>
      </c>
      <c r="K72" s="40">
        <v>19</v>
      </c>
      <c r="L72" s="40">
        <v>21.5</v>
      </c>
      <c r="M72" s="40">
        <v>23.7</v>
      </c>
      <c r="N72" s="40">
        <v>25.4</v>
      </c>
      <c r="O72" s="40">
        <v>25.6</v>
      </c>
      <c r="P72" s="40" t="s">
        <v>259</v>
      </c>
    </row>
    <row r="73" spans="1:16" ht="12.75">
      <c r="A73">
        <v>69</v>
      </c>
      <c r="B73" t="s">
        <v>33</v>
      </c>
      <c r="C73" t="s">
        <v>3</v>
      </c>
      <c r="D73" s="40">
        <v>28.2</v>
      </c>
      <c r="E73" s="40">
        <v>28.1</v>
      </c>
      <c r="F73" s="40">
        <v>28</v>
      </c>
      <c r="G73" s="40">
        <v>26.1</v>
      </c>
      <c r="H73" s="40">
        <v>22.8</v>
      </c>
      <c r="I73" s="40">
        <v>20.4</v>
      </c>
      <c r="J73" s="40">
        <v>22.9</v>
      </c>
      <c r="K73" s="40">
        <v>24.5</v>
      </c>
      <c r="L73" s="40">
        <v>24.4</v>
      </c>
      <c r="M73" s="40">
        <v>27.8</v>
      </c>
      <c r="N73" s="40">
        <v>28.6</v>
      </c>
      <c r="O73" s="40">
        <v>28.5</v>
      </c>
      <c r="P73" s="39" t="s">
        <v>261</v>
      </c>
    </row>
    <row r="74" spans="1:16" ht="12.75">
      <c r="A74">
        <v>69</v>
      </c>
      <c r="B74" t="s">
        <v>33</v>
      </c>
      <c r="C74" t="s">
        <v>3</v>
      </c>
      <c r="D74" s="40">
        <v>26.8</v>
      </c>
      <c r="E74" s="40">
        <v>26.5</v>
      </c>
      <c r="F74" s="40">
        <v>25.9</v>
      </c>
      <c r="G74" s="40">
        <v>23.4</v>
      </c>
      <c r="H74" s="40">
        <v>20.4</v>
      </c>
      <c r="I74" s="40">
        <v>18.3</v>
      </c>
      <c r="J74" s="40">
        <v>18.5</v>
      </c>
      <c r="K74" s="40">
        <v>21.1</v>
      </c>
      <c r="L74" s="40">
        <v>22.8</v>
      </c>
      <c r="M74" s="40">
        <v>26</v>
      </c>
      <c r="N74" s="40">
        <v>26.9</v>
      </c>
      <c r="O74" s="40">
        <v>27.1</v>
      </c>
      <c r="P74" s="40" t="s">
        <v>262</v>
      </c>
    </row>
    <row r="75" spans="1:16" ht="12.75">
      <c r="A75">
        <v>69</v>
      </c>
      <c r="B75" t="s">
        <v>33</v>
      </c>
      <c r="C75" t="s">
        <v>3</v>
      </c>
      <c r="D75" s="41">
        <v>0.76</v>
      </c>
      <c r="E75" s="41">
        <v>0.75</v>
      </c>
      <c r="F75" s="41">
        <v>0.77</v>
      </c>
      <c r="G75" s="41">
        <v>0.8</v>
      </c>
      <c r="H75" s="41">
        <v>0.8</v>
      </c>
      <c r="I75" s="41">
        <v>0.76</v>
      </c>
      <c r="J75" s="41">
        <v>0.7</v>
      </c>
      <c r="K75" s="41">
        <v>0.64</v>
      </c>
      <c r="L75" s="41">
        <v>0.64</v>
      </c>
      <c r="M75" s="41">
        <v>0.65</v>
      </c>
      <c r="N75" s="41">
        <v>0.69</v>
      </c>
      <c r="O75" s="41">
        <v>0.75</v>
      </c>
      <c r="P75" s="39" t="s">
        <v>263</v>
      </c>
    </row>
    <row r="76" spans="1:16" ht="12.75">
      <c r="A76">
        <v>69</v>
      </c>
      <c r="B76" t="s">
        <v>33</v>
      </c>
      <c r="C76" t="s">
        <v>3</v>
      </c>
      <c r="D76" s="39">
        <v>41.9</v>
      </c>
      <c r="E76" s="39">
        <v>40</v>
      </c>
      <c r="F76" s="39">
        <v>36.6</v>
      </c>
      <c r="G76" s="39">
        <v>31.3</v>
      </c>
      <c r="H76" s="39">
        <v>26.6</v>
      </c>
      <c r="I76" s="39">
        <v>24.1</v>
      </c>
      <c r="J76" s="39">
        <v>25</v>
      </c>
      <c r="K76" s="39">
        <v>28.9</v>
      </c>
      <c r="L76" s="39">
        <v>34.2</v>
      </c>
      <c r="M76" s="39">
        <v>38.6</v>
      </c>
      <c r="N76" s="39">
        <v>41.2</v>
      </c>
      <c r="O76" s="39">
        <v>42.1</v>
      </c>
      <c r="P76" s="42" t="s">
        <v>264</v>
      </c>
    </row>
    <row r="77" spans="1:16" ht="12.75">
      <c r="A77">
        <v>69</v>
      </c>
      <c r="B77" t="s">
        <v>33</v>
      </c>
      <c r="C77" t="s">
        <v>3</v>
      </c>
      <c r="D77" s="39">
        <v>0.063</v>
      </c>
      <c r="E77" s="39">
        <v>0.063</v>
      </c>
      <c r="F77" s="39">
        <v>0.063</v>
      </c>
      <c r="G77" s="39">
        <v>0.063</v>
      </c>
      <c r="H77" s="39">
        <v>0.063</v>
      </c>
      <c r="I77" s="39">
        <v>0.063</v>
      </c>
      <c r="J77" s="39">
        <v>0.063</v>
      </c>
      <c r="K77" s="39">
        <v>0.063</v>
      </c>
      <c r="L77" s="39">
        <v>0.063</v>
      </c>
      <c r="M77" s="39">
        <v>0.063</v>
      </c>
      <c r="N77" s="39">
        <v>0.063</v>
      </c>
      <c r="O77" s="39">
        <v>0.063</v>
      </c>
      <c r="P77" s="40" t="s">
        <v>267</v>
      </c>
    </row>
    <row r="78" spans="1:16" ht="12.75">
      <c r="A78">
        <v>69</v>
      </c>
      <c r="B78" t="s">
        <v>33</v>
      </c>
      <c r="C78" t="s">
        <v>3</v>
      </c>
      <c r="D78" s="41">
        <v>5</v>
      </c>
      <c r="E78" s="41">
        <v>4.722222222222222</v>
      </c>
      <c r="F78" s="41">
        <v>4.444444444444445</v>
      </c>
      <c r="G78" s="41">
        <v>4.444444444444445</v>
      </c>
      <c r="H78" s="41">
        <v>4.166666666666667</v>
      </c>
      <c r="I78" s="41">
        <v>4.166666666666667</v>
      </c>
      <c r="J78" s="41">
        <v>5</v>
      </c>
      <c r="K78" s="41">
        <v>5.555555555555555</v>
      </c>
      <c r="L78" s="41">
        <v>6.111111111111111</v>
      </c>
      <c r="M78" s="41">
        <v>6.666666666666666</v>
      </c>
      <c r="N78" s="41">
        <v>6.111111111111111</v>
      </c>
      <c r="O78" s="41">
        <v>5</v>
      </c>
      <c r="P78" s="40" t="s">
        <v>273</v>
      </c>
    </row>
    <row r="79" spans="1:16" ht="12.75">
      <c r="A79">
        <v>75</v>
      </c>
      <c r="B79" t="s">
        <v>37</v>
      </c>
      <c r="C79" t="s">
        <v>9</v>
      </c>
      <c r="D79" s="40">
        <v>21.8</v>
      </c>
      <c r="E79" s="40">
        <v>22.4</v>
      </c>
      <c r="F79" s="40">
        <v>21.9</v>
      </c>
      <c r="G79" s="40">
        <v>19.4</v>
      </c>
      <c r="H79" s="40">
        <v>18.6</v>
      </c>
      <c r="I79" s="40">
        <v>16.5</v>
      </c>
      <c r="J79" s="40">
        <v>15.4</v>
      </c>
      <c r="K79" s="40">
        <v>17.7</v>
      </c>
      <c r="L79" s="40">
        <v>19.8</v>
      </c>
      <c r="M79" s="40">
        <v>21.3</v>
      </c>
      <c r="N79" s="40">
        <v>21.4</v>
      </c>
      <c r="O79" s="40">
        <v>21.1</v>
      </c>
      <c r="P79" s="40" t="s">
        <v>259</v>
      </c>
    </row>
    <row r="80" spans="1:16" ht="12.75">
      <c r="A80">
        <v>75</v>
      </c>
      <c r="B80" t="s">
        <v>37</v>
      </c>
      <c r="C80" t="s">
        <v>9</v>
      </c>
      <c r="D80" s="40">
        <v>26.4</v>
      </c>
      <c r="E80" s="40">
        <v>27.1</v>
      </c>
      <c r="F80" s="40">
        <v>27</v>
      </c>
      <c r="G80" s="40">
        <v>25.8</v>
      </c>
      <c r="H80" s="40">
        <v>24.7</v>
      </c>
      <c r="I80" s="40">
        <v>29.6</v>
      </c>
      <c r="J80" s="40">
        <v>28.5</v>
      </c>
      <c r="K80" s="40">
        <v>26.3</v>
      </c>
      <c r="L80" s="40">
        <v>27.2</v>
      </c>
      <c r="M80" s="40">
        <v>27.9</v>
      </c>
      <c r="N80" s="40">
        <v>27.2</v>
      </c>
      <c r="O80" s="40">
        <v>28.2</v>
      </c>
      <c r="P80" s="39" t="s">
        <v>261</v>
      </c>
    </row>
    <row r="81" spans="1:16" ht="12.75">
      <c r="A81">
        <v>75</v>
      </c>
      <c r="B81" t="s">
        <v>37</v>
      </c>
      <c r="C81" t="s">
        <v>9</v>
      </c>
      <c r="D81" s="40">
        <v>24.6</v>
      </c>
      <c r="E81" s="40">
        <v>24.4</v>
      </c>
      <c r="F81" s="40">
        <v>24.4</v>
      </c>
      <c r="G81" s="40">
        <v>23.2</v>
      </c>
      <c r="H81" s="40">
        <v>21.7</v>
      </c>
      <c r="I81" s="40">
        <v>20.7</v>
      </c>
      <c r="J81" s="40">
        <v>20.7</v>
      </c>
      <c r="K81" s="40">
        <v>22</v>
      </c>
      <c r="L81" s="40">
        <v>23.8</v>
      </c>
      <c r="M81" s="40">
        <v>24.9</v>
      </c>
      <c r="N81" s="40">
        <v>24.9</v>
      </c>
      <c r="O81" s="40">
        <v>24.9</v>
      </c>
      <c r="P81" s="40" t="s">
        <v>262</v>
      </c>
    </row>
    <row r="82" spans="1:16" ht="12.75">
      <c r="A82">
        <v>75</v>
      </c>
      <c r="B82" t="s">
        <v>37</v>
      </c>
      <c r="C82" t="s">
        <v>9</v>
      </c>
      <c r="D82" s="41">
        <v>0.81</v>
      </c>
      <c r="E82" s="41">
        <v>0.82</v>
      </c>
      <c r="F82" s="41">
        <v>0.81</v>
      </c>
      <c r="G82" s="41">
        <v>0.79</v>
      </c>
      <c r="H82" s="41">
        <v>0.8</v>
      </c>
      <c r="I82" s="41">
        <v>0.79</v>
      </c>
      <c r="J82" s="41">
        <v>0.73</v>
      </c>
      <c r="K82" s="41">
        <v>0.69</v>
      </c>
      <c r="L82" s="41">
        <v>0.68</v>
      </c>
      <c r="M82" s="41">
        <v>0.71</v>
      </c>
      <c r="N82" s="41">
        <v>0.75</v>
      </c>
      <c r="O82" s="41">
        <v>0.79</v>
      </c>
      <c r="P82" s="39" t="s">
        <v>263</v>
      </c>
    </row>
    <row r="83" spans="1:16" ht="12.75">
      <c r="A83">
        <v>75</v>
      </c>
      <c r="B83" t="s">
        <v>37</v>
      </c>
      <c r="C83" t="s">
        <v>9</v>
      </c>
      <c r="D83" s="39">
        <v>41.1</v>
      </c>
      <c r="E83" s="39">
        <v>39.9</v>
      </c>
      <c r="F83" s="39">
        <v>37.2</v>
      </c>
      <c r="G83" s="39">
        <v>32.8</v>
      </c>
      <c r="H83" s="39">
        <v>28.5</v>
      </c>
      <c r="I83" s="39">
        <v>26.2</v>
      </c>
      <c r="J83" s="39">
        <v>27</v>
      </c>
      <c r="K83" s="39">
        <v>30.6</v>
      </c>
      <c r="L83" s="39">
        <v>35.2</v>
      </c>
      <c r="M83" s="39">
        <v>38.7</v>
      </c>
      <c r="N83" s="39">
        <v>40.6</v>
      </c>
      <c r="O83" s="39">
        <v>41.2</v>
      </c>
      <c r="P83" s="42" t="s">
        <v>264</v>
      </c>
    </row>
    <row r="84" spans="1:16" ht="12.75">
      <c r="A84">
        <v>75</v>
      </c>
      <c r="B84" t="s">
        <v>37</v>
      </c>
      <c r="C84" t="s">
        <v>9</v>
      </c>
      <c r="D84" s="39">
        <v>0.062</v>
      </c>
      <c r="E84" s="39">
        <v>0.062</v>
      </c>
      <c r="F84" s="39">
        <v>0.062</v>
      </c>
      <c r="G84" s="39">
        <v>0.062</v>
      </c>
      <c r="H84" s="39">
        <v>0.062</v>
      </c>
      <c r="I84" s="39">
        <v>0.062</v>
      </c>
      <c r="J84" s="39">
        <v>0.062</v>
      </c>
      <c r="K84" s="39">
        <v>0.062</v>
      </c>
      <c r="L84" s="39">
        <v>0.062</v>
      </c>
      <c r="M84" s="39">
        <v>0.062</v>
      </c>
      <c r="N84" s="39">
        <v>0.062</v>
      </c>
      <c r="O84" s="39">
        <v>0.062</v>
      </c>
      <c r="P84" s="40" t="s">
        <v>267</v>
      </c>
    </row>
    <row r="85" spans="1:16" ht="12.75">
      <c r="A85">
        <v>75</v>
      </c>
      <c r="B85" t="s">
        <v>37</v>
      </c>
      <c r="C85" t="s">
        <v>9</v>
      </c>
      <c r="D85" s="41">
        <v>3.60082304526749</v>
      </c>
      <c r="E85" s="41">
        <v>3.0864197530864197</v>
      </c>
      <c r="F85" s="41">
        <v>3.0864197530864197</v>
      </c>
      <c r="G85" s="41">
        <v>3.0864197530864197</v>
      </c>
      <c r="H85" s="41">
        <v>3.60082304526749</v>
      </c>
      <c r="I85" s="41">
        <v>3.60082304526749</v>
      </c>
      <c r="J85" s="41">
        <v>4.11522633744856</v>
      </c>
      <c r="K85" s="41">
        <v>4.11522633744856</v>
      </c>
      <c r="L85" s="41">
        <v>4.62962962962963</v>
      </c>
      <c r="M85" s="41">
        <v>4.11522633744856</v>
      </c>
      <c r="N85" s="41">
        <v>3.60082304526749</v>
      </c>
      <c r="O85" s="41">
        <v>3.60082304526749</v>
      </c>
      <c r="P85" s="40" t="s">
        <v>273</v>
      </c>
    </row>
    <row r="86" spans="1:16" ht="12.75">
      <c r="A86">
        <v>76</v>
      </c>
      <c r="B86" t="s">
        <v>38</v>
      </c>
      <c r="C86" t="s">
        <v>36</v>
      </c>
      <c r="D86" s="40">
        <v>22.9</v>
      </c>
      <c r="E86" s="40">
        <v>23</v>
      </c>
      <c r="F86" s="40">
        <v>22.9</v>
      </c>
      <c r="G86" s="40">
        <v>19.9</v>
      </c>
      <c r="H86" s="40">
        <v>16.5</v>
      </c>
      <c r="I86" s="40">
        <v>14.4</v>
      </c>
      <c r="J86" s="40">
        <v>15</v>
      </c>
      <c r="K86" s="40">
        <v>16.8</v>
      </c>
      <c r="L86" s="40">
        <v>20.6</v>
      </c>
      <c r="M86" s="40">
        <v>23.8</v>
      </c>
      <c r="N86" s="40">
        <v>25.1</v>
      </c>
      <c r="O86" s="40">
        <v>24.2</v>
      </c>
      <c r="P86" s="40" t="s">
        <v>259</v>
      </c>
    </row>
    <row r="87" spans="1:16" ht="12.75">
      <c r="A87">
        <v>76</v>
      </c>
      <c r="B87" t="s">
        <v>38</v>
      </c>
      <c r="C87" t="s">
        <v>36</v>
      </c>
      <c r="D87" s="40">
        <v>29.9</v>
      </c>
      <c r="E87" s="40">
        <v>28.8</v>
      </c>
      <c r="F87" s="40">
        <v>27.8</v>
      </c>
      <c r="G87" s="40">
        <v>27.4</v>
      </c>
      <c r="H87" s="40">
        <v>26.1</v>
      </c>
      <c r="I87" s="40">
        <v>24.5</v>
      </c>
      <c r="J87" s="40">
        <v>25</v>
      </c>
      <c r="K87" s="40">
        <v>28</v>
      </c>
      <c r="L87" s="40">
        <v>28.5</v>
      </c>
      <c r="M87" s="40">
        <v>28.8</v>
      </c>
      <c r="N87" s="40">
        <v>29.8</v>
      </c>
      <c r="O87" s="40">
        <v>28.9</v>
      </c>
      <c r="P87" s="39" t="s">
        <v>261</v>
      </c>
    </row>
    <row r="88" spans="1:16" ht="12.75">
      <c r="A88">
        <v>76</v>
      </c>
      <c r="B88" t="s">
        <v>38</v>
      </c>
      <c r="C88" t="s">
        <v>36</v>
      </c>
      <c r="D88" s="40">
        <v>26</v>
      </c>
      <c r="E88" s="40">
        <v>25.9</v>
      </c>
      <c r="F88" s="40">
        <v>25.6</v>
      </c>
      <c r="G88" s="40">
        <v>24.3</v>
      </c>
      <c r="H88" s="40">
        <v>22.6</v>
      </c>
      <c r="I88" s="40">
        <v>20.9</v>
      </c>
      <c r="J88" s="40">
        <v>21</v>
      </c>
      <c r="K88" s="40">
        <v>23.2</v>
      </c>
      <c r="L88" s="40">
        <v>25.7</v>
      </c>
      <c r="M88" s="40">
        <v>27.1</v>
      </c>
      <c r="N88" s="40">
        <v>26.9</v>
      </c>
      <c r="O88" s="40">
        <v>26.6</v>
      </c>
      <c r="P88" s="40" t="s">
        <v>262</v>
      </c>
    </row>
    <row r="89" spans="1:16" ht="12.75">
      <c r="A89">
        <v>76</v>
      </c>
      <c r="B89" t="s">
        <v>38</v>
      </c>
      <c r="C89" t="s">
        <v>36</v>
      </c>
      <c r="D89" s="41">
        <v>0.77</v>
      </c>
      <c r="E89" s="41">
        <v>0.78</v>
      </c>
      <c r="F89" s="41">
        <v>0.77</v>
      </c>
      <c r="G89" s="41">
        <v>0.76</v>
      </c>
      <c r="H89" s="41">
        <v>0.75</v>
      </c>
      <c r="I89" s="41">
        <v>0.72</v>
      </c>
      <c r="J89" s="41">
        <v>0.65</v>
      </c>
      <c r="K89" s="41">
        <v>0.58</v>
      </c>
      <c r="L89" s="41">
        <v>0.58</v>
      </c>
      <c r="M89" s="41">
        <v>0.63</v>
      </c>
      <c r="N89" s="41">
        <v>0.69</v>
      </c>
      <c r="O89" s="41">
        <v>0.74</v>
      </c>
      <c r="P89" s="39" t="s">
        <v>263</v>
      </c>
    </row>
    <row r="90" spans="1:16" ht="12.75">
      <c r="A90">
        <v>76</v>
      </c>
      <c r="B90" t="s">
        <v>38</v>
      </c>
      <c r="C90" t="s">
        <v>36</v>
      </c>
      <c r="D90" s="39">
        <v>41.1</v>
      </c>
      <c r="E90" s="39">
        <v>39.9</v>
      </c>
      <c r="F90" s="39">
        <v>37.2</v>
      </c>
      <c r="G90" s="39">
        <v>32.8</v>
      </c>
      <c r="H90" s="39">
        <v>28.5</v>
      </c>
      <c r="I90" s="39">
        <v>26.2</v>
      </c>
      <c r="J90" s="39">
        <v>27</v>
      </c>
      <c r="K90" s="39">
        <v>30.6</v>
      </c>
      <c r="L90" s="39">
        <v>35.2</v>
      </c>
      <c r="M90" s="39">
        <v>38.7</v>
      </c>
      <c r="N90" s="39">
        <v>40.6</v>
      </c>
      <c r="O90" s="39">
        <v>41.2</v>
      </c>
      <c r="P90" s="42" t="s">
        <v>264</v>
      </c>
    </row>
    <row r="91" spans="1:16" ht="12.75">
      <c r="A91">
        <v>76</v>
      </c>
      <c r="B91" t="s">
        <v>38</v>
      </c>
      <c r="C91" t="s">
        <v>36</v>
      </c>
      <c r="D91" s="39">
        <v>0.064</v>
      </c>
      <c r="E91" s="39">
        <v>0.064</v>
      </c>
      <c r="F91" s="39">
        <v>0.064</v>
      </c>
      <c r="G91" s="39">
        <v>0.064</v>
      </c>
      <c r="H91" s="39">
        <v>0.064</v>
      </c>
      <c r="I91" s="39">
        <v>0.064</v>
      </c>
      <c r="J91" s="39">
        <v>0.064</v>
      </c>
      <c r="K91" s="39">
        <v>0.064</v>
      </c>
      <c r="L91" s="39">
        <v>0.064</v>
      </c>
      <c r="M91" s="39">
        <v>0.064</v>
      </c>
      <c r="N91" s="39">
        <v>0.064</v>
      </c>
      <c r="O91" s="39">
        <v>0.064</v>
      </c>
      <c r="P91" s="40" t="s">
        <v>267</v>
      </c>
    </row>
    <row r="92" spans="1:16" ht="12.75">
      <c r="A92">
        <v>76</v>
      </c>
      <c r="B92" t="s">
        <v>38</v>
      </c>
      <c r="C92" t="s">
        <v>36</v>
      </c>
      <c r="D92" s="41">
        <v>2.57201646090535</v>
      </c>
      <c r="E92" s="41">
        <v>2.05761316872428</v>
      </c>
      <c r="F92" s="41">
        <v>2.05761316872428</v>
      </c>
      <c r="G92" s="41">
        <v>2.05761316872428</v>
      </c>
      <c r="H92" s="41">
        <v>2.05761316872428</v>
      </c>
      <c r="I92" s="41">
        <v>2.05761316872428</v>
      </c>
      <c r="J92" s="41">
        <v>2.57201646090535</v>
      </c>
      <c r="K92" s="41">
        <v>3.0864197530864197</v>
      </c>
      <c r="L92" s="41">
        <v>3.0864197530864197</v>
      </c>
      <c r="M92" s="41">
        <v>3.0864197530864197</v>
      </c>
      <c r="N92" s="41">
        <v>2.57201646090535</v>
      </c>
      <c r="O92" s="41">
        <v>2.57201646090535</v>
      </c>
      <c r="P92" s="40" t="s">
        <v>273</v>
      </c>
    </row>
    <row r="93" spans="1:16" ht="12.75">
      <c r="A93">
        <v>77</v>
      </c>
      <c r="B93" t="s">
        <v>39</v>
      </c>
      <c r="C93" t="s">
        <v>13</v>
      </c>
      <c r="D93" s="40">
        <v>24.4</v>
      </c>
      <c r="E93" s="40">
        <v>23</v>
      </c>
      <c r="F93" s="40">
        <v>22.8</v>
      </c>
      <c r="G93" s="40">
        <v>21.2</v>
      </c>
      <c r="H93" s="40">
        <v>17.6</v>
      </c>
      <c r="I93" s="40">
        <v>18</v>
      </c>
      <c r="J93" s="40">
        <v>16.2</v>
      </c>
      <c r="K93" s="40">
        <v>19.7</v>
      </c>
      <c r="L93" s="40">
        <v>21.8</v>
      </c>
      <c r="M93" s="40">
        <v>23.5</v>
      </c>
      <c r="N93" s="40">
        <v>24.9</v>
      </c>
      <c r="O93" s="40">
        <v>23.6</v>
      </c>
      <c r="P93" s="40" t="s">
        <v>259</v>
      </c>
    </row>
    <row r="94" spans="1:16" ht="12.75">
      <c r="A94">
        <v>77</v>
      </c>
      <c r="B94" t="s">
        <v>39</v>
      </c>
      <c r="C94" t="s">
        <v>13</v>
      </c>
      <c r="D94" s="40">
        <v>31.6</v>
      </c>
      <c r="E94" s="40">
        <v>30.5</v>
      </c>
      <c r="F94" s="40">
        <v>30.6</v>
      </c>
      <c r="G94" s="40">
        <v>30.9</v>
      </c>
      <c r="H94" s="40">
        <v>29</v>
      </c>
      <c r="I94" s="40">
        <v>27.3</v>
      </c>
      <c r="J94" s="40">
        <v>26.8</v>
      </c>
      <c r="K94" s="40">
        <v>29.7</v>
      </c>
      <c r="L94" s="40">
        <v>32.2</v>
      </c>
      <c r="M94" s="40">
        <v>30.8</v>
      </c>
      <c r="N94" s="40">
        <v>30.9</v>
      </c>
      <c r="O94" s="40">
        <v>31.9</v>
      </c>
      <c r="P94" s="39" t="s">
        <v>261</v>
      </c>
    </row>
    <row r="95" spans="1:16" ht="12.75">
      <c r="A95">
        <v>77</v>
      </c>
      <c r="B95" t="s">
        <v>39</v>
      </c>
      <c r="C95" t="s">
        <v>13</v>
      </c>
      <c r="D95" s="40">
        <v>27.1</v>
      </c>
      <c r="E95" s="40">
        <v>26.7</v>
      </c>
      <c r="F95" s="40">
        <v>26.4</v>
      </c>
      <c r="G95" s="40">
        <v>25.2</v>
      </c>
      <c r="H95" s="40">
        <v>23.1</v>
      </c>
      <c r="I95" s="40">
        <v>21.5</v>
      </c>
      <c r="J95" s="40">
        <v>21.7</v>
      </c>
      <c r="K95" s="40">
        <v>24.1</v>
      </c>
      <c r="L95" s="40">
        <v>26.3</v>
      </c>
      <c r="M95" s="40">
        <v>27.5</v>
      </c>
      <c r="N95" s="40">
        <v>27.6</v>
      </c>
      <c r="O95" s="40">
        <v>27.5</v>
      </c>
      <c r="P95" s="40" t="s">
        <v>262</v>
      </c>
    </row>
    <row r="96" spans="1:16" ht="12.75">
      <c r="A96">
        <v>77</v>
      </c>
      <c r="B96" t="s">
        <v>39</v>
      </c>
      <c r="C96" t="s">
        <v>13</v>
      </c>
      <c r="D96" s="41">
        <v>0.73</v>
      </c>
      <c r="E96" s="41">
        <v>0.74</v>
      </c>
      <c r="F96" s="41">
        <v>0.73</v>
      </c>
      <c r="G96" s="41">
        <v>0.72</v>
      </c>
      <c r="H96" s="41">
        <v>0.73</v>
      </c>
      <c r="I96" s="41">
        <v>0.71</v>
      </c>
      <c r="J96" s="41">
        <v>0.63</v>
      </c>
      <c r="K96" s="41">
        <v>0.58</v>
      </c>
      <c r="L96" s="41">
        <v>0.57</v>
      </c>
      <c r="M96" s="41">
        <v>0.73</v>
      </c>
      <c r="N96" s="41">
        <v>0.66</v>
      </c>
      <c r="O96" s="41">
        <v>0.7</v>
      </c>
      <c r="P96" s="39" t="s">
        <v>263</v>
      </c>
    </row>
    <row r="97" spans="1:16" ht="12.75">
      <c r="A97">
        <v>77</v>
      </c>
      <c r="B97" t="s">
        <v>39</v>
      </c>
      <c r="C97" t="s">
        <v>13</v>
      </c>
      <c r="D97" s="39">
        <v>41.5</v>
      </c>
      <c r="E97" s="39">
        <v>40</v>
      </c>
      <c r="F97" s="39">
        <v>37</v>
      </c>
      <c r="G97" s="39">
        <v>32.1</v>
      </c>
      <c r="H97" s="39">
        <v>27.5</v>
      </c>
      <c r="I97" s="39">
        <v>25.1</v>
      </c>
      <c r="J97" s="39">
        <v>26</v>
      </c>
      <c r="K97" s="39">
        <v>29.8</v>
      </c>
      <c r="L97" s="39">
        <v>34.7</v>
      </c>
      <c r="M97" s="39">
        <v>38.7</v>
      </c>
      <c r="N97" s="39">
        <v>40.9</v>
      </c>
      <c r="O97" s="39">
        <v>41.7</v>
      </c>
      <c r="P97" s="42" t="s">
        <v>264</v>
      </c>
    </row>
    <row r="98" spans="1:16" ht="12.75">
      <c r="A98">
        <v>77</v>
      </c>
      <c r="B98" t="s">
        <v>39</v>
      </c>
      <c r="C98" t="s">
        <v>13</v>
      </c>
      <c r="D98" s="39">
        <v>0.065</v>
      </c>
      <c r="E98" s="39">
        <v>0.065</v>
      </c>
      <c r="F98" s="39">
        <v>0.065</v>
      </c>
      <c r="G98" s="39">
        <v>0.065</v>
      </c>
      <c r="H98" s="39">
        <v>0.065</v>
      </c>
      <c r="I98" s="39">
        <v>0.065</v>
      </c>
      <c r="J98" s="39">
        <v>0.065</v>
      </c>
      <c r="K98" s="39">
        <v>0.065</v>
      </c>
      <c r="L98" s="39">
        <v>0.065</v>
      </c>
      <c r="M98" s="39">
        <v>0.065</v>
      </c>
      <c r="N98" s="39">
        <v>0.065</v>
      </c>
      <c r="O98" s="39">
        <v>0.065</v>
      </c>
      <c r="P98" s="40" t="s">
        <v>267</v>
      </c>
    </row>
    <row r="99" spans="1:16" ht="12.75">
      <c r="A99">
        <v>77</v>
      </c>
      <c r="B99" t="s">
        <v>39</v>
      </c>
      <c r="C99" t="s">
        <v>13</v>
      </c>
      <c r="D99" s="41">
        <v>1.3888888888888888</v>
      </c>
      <c r="E99" s="41">
        <v>1.1111111111111112</v>
      </c>
      <c r="F99" s="41">
        <v>1.1111111111111112</v>
      </c>
      <c r="G99" s="41">
        <v>1.3888888888888888</v>
      </c>
      <c r="H99" s="41">
        <v>1.3888888888888888</v>
      </c>
      <c r="I99" s="41">
        <v>1.3888888888888888</v>
      </c>
      <c r="J99" s="41">
        <v>1.6666666666666665</v>
      </c>
      <c r="K99" s="41">
        <v>1.6666666666666665</v>
      </c>
      <c r="L99" s="41">
        <v>1.9444444444444444</v>
      </c>
      <c r="M99" s="41">
        <v>1.6666666666666665</v>
      </c>
      <c r="N99" s="41">
        <v>1.6666666666666665</v>
      </c>
      <c r="O99" s="41">
        <v>1.6666666666666665</v>
      </c>
      <c r="P99" s="40" t="s">
        <v>273</v>
      </c>
    </row>
    <row r="100" spans="1:16" ht="12.75">
      <c r="A100">
        <v>78</v>
      </c>
      <c r="B100" t="s">
        <v>40</v>
      </c>
      <c r="C100" t="s">
        <v>41</v>
      </c>
      <c r="D100" s="40">
        <v>27.1</v>
      </c>
      <c r="E100" s="40">
        <v>27.1</v>
      </c>
      <c r="F100" s="40">
        <v>26.8</v>
      </c>
      <c r="G100" s="40">
        <v>26.1</v>
      </c>
      <c r="H100" s="40">
        <v>23.9</v>
      </c>
      <c r="I100" s="40">
        <v>23.1</v>
      </c>
      <c r="J100" s="40">
        <v>21.9</v>
      </c>
      <c r="K100" s="40">
        <v>24.8</v>
      </c>
      <c r="L100" s="40">
        <v>20</v>
      </c>
      <c r="M100" s="40">
        <v>22.2</v>
      </c>
      <c r="N100" s="40">
        <v>27.2</v>
      </c>
      <c r="O100" s="40">
        <v>27.6</v>
      </c>
      <c r="P100" s="40" t="s">
        <v>259</v>
      </c>
    </row>
    <row r="101" spans="1:16" ht="12.75">
      <c r="A101">
        <v>78</v>
      </c>
      <c r="B101" t="s">
        <v>40</v>
      </c>
      <c r="C101" t="s">
        <v>41</v>
      </c>
      <c r="D101" s="40">
        <v>29.4</v>
      </c>
      <c r="E101" s="40">
        <v>30.7</v>
      </c>
      <c r="F101" s="40">
        <v>28.8</v>
      </c>
      <c r="G101" s="40">
        <v>29</v>
      </c>
      <c r="H101" s="40">
        <v>26.8</v>
      </c>
      <c r="I101" s="40">
        <v>26.1</v>
      </c>
      <c r="J101" s="40">
        <v>27</v>
      </c>
      <c r="K101" s="40">
        <v>27.7</v>
      </c>
      <c r="L101" s="40">
        <v>28.9</v>
      </c>
      <c r="M101" s="40">
        <v>29.6</v>
      </c>
      <c r="N101" s="40">
        <v>30.3</v>
      </c>
      <c r="O101" s="40">
        <v>29.4</v>
      </c>
      <c r="P101" s="39" t="s">
        <v>261</v>
      </c>
    </row>
    <row r="102" spans="1:16" ht="12.75">
      <c r="A102">
        <v>78</v>
      </c>
      <c r="B102" t="s">
        <v>40</v>
      </c>
      <c r="C102" t="s">
        <v>41</v>
      </c>
      <c r="D102" s="40">
        <v>28.2</v>
      </c>
      <c r="E102" s="40">
        <v>28.1</v>
      </c>
      <c r="F102" s="40">
        <v>27.8</v>
      </c>
      <c r="G102" s="39">
        <v>27.5</v>
      </c>
      <c r="H102" s="39">
        <v>25.4</v>
      </c>
      <c r="I102" s="40">
        <v>24.4</v>
      </c>
      <c r="J102" s="40">
        <v>23.9</v>
      </c>
      <c r="K102" s="40">
        <v>26.3</v>
      </c>
      <c r="L102" s="40">
        <v>26.2</v>
      </c>
      <c r="M102" s="40">
        <v>28</v>
      </c>
      <c r="N102" s="40">
        <v>28.8</v>
      </c>
      <c r="O102" s="40">
        <v>28.5</v>
      </c>
      <c r="P102" s="40" t="s">
        <v>262</v>
      </c>
    </row>
    <row r="103" spans="1:16" ht="12.75">
      <c r="A103">
        <v>78</v>
      </c>
      <c r="B103" t="s">
        <v>40</v>
      </c>
      <c r="C103" t="s">
        <v>41</v>
      </c>
      <c r="D103" s="41">
        <v>0.78</v>
      </c>
      <c r="E103" s="41">
        <v>0.79</v>
      </c>
      <c r="F103" s="41">
        <v>0.78</v>
      </c>
      <c r="G103" s="41">
        <v>0.78</v>
      </c>
      <c r="H103" s="41">
        <v>0.69</v>
      </c>
      <c r="I103" s="41">
        <v>0.73</v>
      </c>
      <c r="J103" s="41">
        <v>0.66</v>
      </c>
      <c r="K103" s="41">
        <v>0.55</v>
      </c>
      <c r="L103" s="41">
        <v>0.61</v>
      </c>
      <c r="M103" s="41">
        <v>0.64</v>
      </c>
      <c r="N103" s="41">
        <v>0.71</v>
      </c>
      <c r="O103" s="41">
        <v>0.76</v>
      </c>
      <c r="P103" s="39" t="s">
        <v>263</v>
      </c>
    </row>
    <row r="104" spans="1:16" ht="12.75">
      <c r="A104">
        <v>78</v>
      </c>
      <c r="B104" t="s">
        <v>40</v>
      </c>
      <c r="C104" t="s">
        <v>41</v>
      </c>
      <c r="D104" s="39">
        <v>41.1</v>
      </c>
      <c r="E104" s="39">
        <v>39.9</v>
      </c>
      <c r="F104" s="39">
        <v>37.2</v>
      </c>
      <c r="G104" s="39">
        <v>32.8</v>
      </c>
      <c r="H104" s="39">
        <v>28.5</v>
      </c>
      <c r="I104" s="39">
        <v>26.2</v>
      </c>
      <c r="J104" s="39">
        <v>27</v>
      </c>
      <c r="K104" s="39">
        <v>30.6</v>
      </c>
      <c r="L104" s="39">
        <v>35.2</v>
      </c>
      <c r="M104" s="39">
        <v>38.7</v>
      </c>
      <c r="N104" s="39">
        <v>40.6</v>
      </c>
      <c r="O104" s="39">
        <v>41.2</v>
      </c>
      <c r="P104" s="42" t="s">
        <v>264</v>
      </c>
    </row>
    <row r="105" spans="1:16" ht="12.75">
      <c r="A105">
        <v>78</v>
      </c>
      <c r="B105" t="s">
        <v>40</v>
      </c>
      <c r="C105" t="s">
        <v>41</v>
      </c>
      <c r="D105" s="39">
        <v>0.065</v>
      </c>
      <c r="E105" s="39">
        <v>0.065</v>
      </c>
      <c r="F105" s="39">
        <v>0.065</v>
      </c>
      <c r="G105" s="39">
        <v>0.065</v>
      </c>
      <c r="H105" s="39">
        <v>0.065</v>
      </c>
      <c r="I105" s="39">
        <v>0.065</v>
      </c>
      <c r="J105" s="39">
        <v>0.065</v>
      </c>
      <c r="K105" s="39">
        <v>0.065</v>
      </c>
      <c r="L105" s="39">
        <v>0.065</v>
      </c>
      <c r="M105" s="39">
        <v>0.065</v>
      </c>
      <c r="N105" s="39">
        <v>0.065</v>
      </c>
      <c r="O105" s="39">
        <v>0.065</v>
      </c>
      <c r="P105" s="40" t="s">
        <v>267</v>
      </c>
    </row>
    <row r="106" spans="1:16" ht="12.75">
      <c r="A106">
        <v>78</v>
      </c>
      <c r="B106" t="s">
        <v>40</v>
      </c>
      <c r="C106" t="s">
        <v>41</v>
      </c>
      <c r="D106" s="41">
        <v>2.05761316872428</v>
      </c>
      <c r="E106" s="41">
        <v>2.05761316872428</v>
      </c>
      <c r="F106" s="41">
        <v>2.05761316872428</v>
      </c>
      <c r="G106" s="41">
        <v>2.05761316872428</v>
      </c>
      <c r="H106" s="41">
        <v>1.5432098765432098</v>
      </c>
      <c r="I106" s="41">
        <v>2.05761316872428</v>
      </c>
      <c r="J106" s="41">
        <v>2.05761316872428</v>
      </c>
      <c r="K106" s="41">
        <v>2.05761316872428</v>
      </c>
      <c r="L106" s="41">
        <v>2.57201646090535</v>
      </c>
      <c r="M106" s="41">
        <v>2.05761316872428</v>
      </c>
      <c r="N106" s="41">
        <v>2.05761316872428</v>
      </c>
      <c r="O106" s="41">
        <v>1.5432098765432098</v>
      </c>
      <c r="P106" s="40" t="s">
        <v>273</v>
      </c>
    </row>
    <row r="107" spans="1:16" ht="12.75">
      <c r="A107">
        <v>80</v>
      </c>
      <c r="B107" t="s">
        <v>43</v>
      </c>
      <c r="C107" t="s">
        <v>9</v>
      </c>
      <c r="D107" s="40">
        <v>24.8</v>
      </c>
      <c r="E107" s="40">
        <v>24.4</v>
      </c>
      <c r="F107" s="40">
        <v>24</v>
      </c>
      <c r="G107" s="40">
        <v>22.8</v>
      </c>
      <c r="H107" s="40">
        <v>19</v>
      </c>
      <c r="I107" s="40">
        <v>17.5</v>
      </c>
      <c r="J107" s="40">
        <v>15.5</v>
      </c>
      <c r="K107" s="40">
        <v>18.7</v>
      </c>
      <c r="L107" s="40">
        <v>20.7</v>
      </c>
      <c r="M107" s="40">
        <v>23.4</v>
      </c>
      <c r="N107" s="40">
        <v>21</v>
      </c>
      <c r="O107" s="40">
        <v>24.1</v>
      </c>
      <c r="P107" s="40" t="s">
        <v>259</v>
      </c>
    </row>
    <row r="108" spans="1:16" ht="12.75">
      <c r="A108">
        <v>80</v>
      </c>
      <c r="B108" t="s">
        <v>43</v>
      </c>
      <c r="C108" t="s">
        <v>9</v>
      </c>
      <c r="D108" s="40">
        <v>27.3</v>
      </c>
      <c r="E108" s="40">
        <v>27.7</v>
      </c>
      <c r="F108" s="40">
        <v>27.6</v>
      </c>
      <c r="G108" s="40">
        <v>26.3</v>
      </c>
      <c r="H108" s="40">
        <v>25.1</v>
      </c>
      <c r="I108" s="40">
        <v>22.4</v>
      </c>
      <c r="J108" s="40">
        <v>23.5</v>
      </c>
      <c r="K108" s="40">
        <v>25.5</v>
      </c>
      <c r="L108" s="40">
        <v>25.7</v>
      </c>
      <c r="M108" s="40">
        <v>27.9</v>
      </c>
      <c r="N108" s="40">
        <v>27.1</v>
      </c>
      <c r="O108" s="40">
        <v>28.2</v>
      </c>
      <c r="P108" s="39" t="s">
        <v>261</v>
      </c>
    </row>
    <row r="109" spans="1:16" ht="12.75">
      <c r="A109">
        <v>80</v>
      </c>
      <c r="B109" t="s">
        <v>43</v>
      </c>
      <c r="C109" t="s">
        <v>9</v>
      </c>
      <c r="D109" s="40">
        <v>26.2</v>
      </c>
      <c r="E109" s="40">
        <v>26</v>
      </c>
      <c r="F109" s="40">
        <v>25.9</v>
      </c>
      <c r="G109" s="40">
        <v>24.3</v>
      </c>
      <c r="H109" s="40">
        <v>23.7</v>
      </c>
      <c r="I109" s="40">
        <v>20.3</v>
      </c>
      <c r="J109" s="40">
        <v>20.5</v>
      </c>
      <c r="K109" s="40">
        <v>21.9</v>
      </c>
      <c r="L109" s="40">
        <v>23.1</v>
      </c>
      <c r="M109" s="40">
        <v>25.7</v>
      </c>
      <c r="N109" s="40">
        <v>25.8</v>
      </c>
      <c r="O109" s="40">
        <v>26.2</v>
      </c>
      <c r="P109" s="40" t="s">
        <v>262</v>
      </c>
    </row>
    <row r="110" spans="1:16" ht="12.75">
      <c r="A110">
        <v>80</v>
      </c>
      <c r="B110" t="s">
        <v>43</v>
      </c>
      <c r="C110" t="s">
        <v>9</v>
      </c>
      <c r="D110" s="41">
        <v>0.81</v>
      </c>
      <c r="E110" s="41">
        <v>0.82</v>
      </c>
      <c r="F110" s="41">
        <v>0.82</v>
      </c>
      <c r="G110" s="41">
        <v>0.81</v>
      </c>
      <c r="H110" s="41">
        <v>0.8</v>
      </c>
      <c r="I110" s="41">
        <v>0.78</v>
      </c>
      <c r="J110" s="41">
        <v>0.71</v>
      </c>
      <c r="K110" s="41">
        <v>0.68</v>
      </c>
      <c r="L110" s="41">
        <v>0.69</v>
      </c>
      <c r="M110" s="41">
        <v>0.7</v>
      </c>
      <c r="N110" s="41">
        <v>0.74</v>
      </c>
      <c r="O110" s="41">
        <v>0.8</v>
      </c>
      <c r="P110" s="39" t="s">
        <v>263</v>
      </c>
    </row>
    <row r="111" spans="1:16" ht="12.75">
      <c r="A111">
        <v>80</v>
      </c>
      <c r="B111" t="s">
        <v>43</v>
      </c>
      <c r="C111" t="s">
        <v>9</v>
      </c>
      <c r="D111" s="39">
        <v>41.5</v>
      </c>
      <c r="E111" s="39">
        <v>40</v>
      </c>
      <c r="F111" s="39">
        <v>37</v>
      </c>
      <c r="G111" s="39">
        <v>32.1</v>
      </c>
      <c r="H111" s="39">
        <v>27.5</v>
      </c>
      <c r="I111" s="39">
        <v>25.1</v>
      </c>
      <c r="J111" s="39">
        <v>26</v>
      </c>
      <c r="K111" s="39">
        <v>29.8</v>
      </c>
      <c r="L111" s="39">
        <v>34.7</v>
      </c>
      <c r="M111" s="39">
        <v>38.7</v>
      </c>
      <c r="N111" s="39">
        <v>40.9</v>
      </c>
      <c r="O111" s="39">
        <v>41.7</v>
      </c>
      <c r="P111" s="42" t="s">
        <v>264</v>
      </c>
    </row>
    <row r="112" spans="1:16" ht="12.75">
      <c r="A112">
        <v>80</v>
      </c>
      <c r="B112" t="s">
        <v>43</v>
      </c>
      <c r="C112" t="s">
        <v>9</v>
      </c>
      <c r="D112" s="39">
        <v>0.065</v>
      </c>
      <c r="E112" s="39">
        <v>0.065</v>
      </c>
      <c r="F112" s="39">
        <v>0.065</v>
      </c>
      <c r="G112" s="39">
        <v>0.065</v>
      </c>
      <c r="H112" s="39">
        <v>0.065</v>
      </c>
      <c r="I112" s="39">
        <v>0.065</v>
      </c>
      <c r="J112" s="39">
        <v>0.065</v>
      </c>
      <c r="K112" s="39">
        <v>0.065</v>
      </c>
      <c r="L112" s="39">
        <v>0.065</v>
      </c>
      <c r="M112" s="39">
        <v>0.065</v>
      </c>
      <c r="N112" s="39">
        <v>0.065</v>
      </c>
      <c r="O112" s="39">
        <v>0.065</v>
      </c>
      <c r="P112" s="40" t="s">
        <v>267</v>
      </c>
    </row>
    <row r="113" spans="1:16" ht="12.75">
      <c r="A113">
        <v>80</v>
      </c>
      <c r="B113" t="s">
        <v>43</v>
      </c>
      <c r="C113" t="s">
        <v>9</v>
      </c>
      <c r="D113" s="41">
        <v>1.1111111111111112</v>
      </c>
      <c r="E113" s="41">
        <v>1.1111111111111112</v>
      </c>
      <c r="F113" s="41">
        <v>1.1111111111111112</v>
      </c>
      <c r="G113" s="41">
        <v>0.8333333333333333</v>
      </c>
      <c r="H113" s="41">
        <v>1.3888888888888888</v>
      </c>
      <c r="I113" s="41">
        <v>1.3888888888888888</v>
      </c>
      <c r="J113" s="41">
        <v>1.6666666666666665</v>
      </c>
      <c r="K113" s="41">
        <v>1.3888888888888888</v>
      </c>
      <c r="L113" s="41">
        <v>1.6666666666666665</v>
      </c>
      <c r="M113" s="41">
        <v>1.3888888888888888</v>
      </c>
      <c r="N113" s="41">
        <v>1.3888888888888888</v>
      </c>
      <c r="O113" s="41">
        <v>1.1111111111111112</v>
      </c>
      <c r="P113" s="40" t="s">
        <v>273</v>
      </c>
    </row>
    <row r="114" spans="1:16" ht="12.75">
      <c r="A114">
        <v>93</v>
      </c>
      <c r="B114" t="s">
        <v>47</v>
      </c>
      <c r="C114" t="s">
        <v>5</v>
      </c>
      <c r="D114" s="40">
        <v>22.6</v>
      </c>
      <c r="E114" s="40">
        <v>24.1</v>
      </c>
      <c r="F114" s="40">
        <v>24.2</v>
      </c>
      <c r="G114" s="40">
        <v>21.6</v>
      </c>
      <c r="H114" s="40">
        <v>19</v>
      </c>
      <c r="I114" s="40">
        <v>15.6</v>
      </c>
      <c r="J114" s="40">
        <v>18</v>
      </c>
      <c r="K114" s="40">
        <v>20</v>
      </c>
      <c r="L114" s="40">
        <v>21.5</v>
      </c>
      <c r="M114" s="40">
        <v>23.4</v>
      </c>
      <c r="N114" s="40">
        <v>24.4</v>
      </c>
      <c r="O114" s="40">
        <v>24.5</v>
      </c>
      <c r="P114" s="40" t="s">
        <v>259</v>
      </c>
    </row>
    <row r="115" spans="1:16" ht="12.75">
      <c r="A115">
        <v>93</v>
      </c>
      <c r="B115" t="s">
        <v>47</v>
      </c>
      <c r="C115" t="s">
        <v>5</v>
      </c>
      <c r="D115" s="40">
        <v>27.7</v>
      </c>
      <c r="E115" s="40">
        <v>27.9</v>
      </c>
      <c r="F115" s="40">
        <v>27.5</v>
      </c>
      <c r="G115" s="40">
        <v>26.4</v>
      </c>
      <c r="H115" s="40">
        <v>23.6</v>
      </c>
      <c r="I115" s="40">
        <v>23</v>
      </c>
      <c r="J115" s="40">
        <v>23.4</v>
      </c>
      <c r="K115" s="40">
        <v>25.2</v>
      </c>
      <c r="L115" s="40">
        <v>25.3</v>
      </c>
      <c r="M115" s="40">
        <v>27</v>
      </c>
      <c r="N115" s="40">
        <v>27.8</v>
      </c>
      <c r="O115" s="40">
        <v>27.1</v>
      </c>
      <c r="P115" s="39" t="s">
        <v>261</v>
      </c>
    </row>
    <row r="116" spans="1:16" ht="12.75">
      <c r="A116">
        <v>93</v>
      </c>
      <c r="B116" t="s">
        <v>47</v>
      </c>
      <c r="C116" t="s">
        <v>5</v>
      </c>
      <c r="D116" s="40">
        <v>26</v>
      </c>
      <c r="E116" s="40">
        <v>25.7</v>
      </c>
      <c r="F116" s="40">
        <v>25.8</v>
      </c>
      <c r="G116" s="40">
        <v>24.1</v>
      </c>
      <c r="H116" s="40">
        <v>21.9</v>
      </c>
      <c r="I116" s="40">
        <v>20.1</v>
      </c>
      <c r="J116" s="40">
        <v>20.4</v>
      </c>
      <c r="K116" s="40">
        <v>21.9</v>
      </c>
      <c r="L116" s="40">
        <v>23.3</v>
      </c>
      <c r="M116" s="40">
        <v>25.3</v>
      </c>
      <c r="N116" s="40">
        <v>25.725</v>
      </c>
      <c r="O116" s="40">
        <v>25.9</v>
      </c>
      <c r="P116" s="40" t="s">
        <v>262</v>
      </c>
    </row>
    <row r="117" spans="1:16" ht="12.75">
      <c r="A117">
        <v>93</v>
      </c>
      <c r="B117" t="s">
        <v>47</v>
      </c>
      <c r="C117" t="s">
        <v>5</v>
      </c>
      <c r="D117" s="41">
        <v>0.76</v>
      </c>
      <c r="E117" s="41">
        <v>0.75</v>
      </c>
      <c r="F117" s="41">
        <v>0.75</v>
      </c>
      <c r="G117" s="41">
        <v>0.75</v>
      </c>
      <c r="H117" s="41">
        <v>0.77</v>
      </c>
      <c r="I117" s="41">
        <v>0.76</v>
      </c>
      <c r="J117" s="41">
        <v>0.7</v>
      </c>
      <c r="K117" s="41">
        <v>0.65</v>
      </c>
      <c r="L117" s="41">
        <v>0.63</v>
      </c>
      <c r="M117" s="41">
        <v>0.65</v>
      </c>
      <c r="N117" s="41">
        <v>0.69</v>
      </c>
      <c r="O117" s="41">
        <v>0.75</v>
      </c>
      <c r="P117" s="39" t="s">
        <v>263</v>
      </c>
    </row>
    <row r="118" spans="1:16" ht="12.75">
      <c r="A118">
        <v>93</v>
      </c>
      <c r="B118" t="s">
        <v>47</v>
      </c>
      <c r="C118" t="s">
        <v>5</v>
      </c>
      <c r="D118" s="39">
        <v>41.5</v>
      </c>
      <c r="E118" s="39">
        <v>40</v>
      </c>
      <c r="F118" s="39">
        <v>37</v>
      </c>
      <c r="G118" s="39">
        <v>32.1</v>
      </c>
      <c r="H118" s="39">
        <v>27.5</v>
      </c>
      <c r="I118" s="39">
        <v>25.1</v>
      </c>
      <c r="J118" s="39">
        <v>26</v>
      </c>
      <c r="K118" s="39">
        <v>29.8</v>
      </c>
      <c r="L118" s="39">
        <v>34.7</v>
      </c>
      <c r="M118" s="39">
        <v>38.7</v>
      </c>
      <c r="N118" s="39">
        <v>40.9</v>
      </c>
      <c r="O118" s="39">
        <v>41.7</v>
      </c>
      <c r="P118" s="42" t="s">
        <v>264</v>
      </c>
    </row>
    <row r="119" spans="1:16" ht="12.75">
      <c r="A119">
        <v>93</v>
      </c>
      <c r="B119" t="s">
        <v>47</v>
      </c>
      <c r="C119" t="s">
        <v>5</v>
      </c>
      <c r="D119" s="39">
        <v>0.064</v>
      </c>
      <c r="E119" s="39">
        <v>0.064</v>
      </c>
      <c r="F119" s="39">
        <v>0.064</v>
      </c>
      <c r="G119" s="39">
        <v>0.064</v>
      </c>
      <c r="H119" s="39">
        <v>0.064</v>
      </c>
      <c r="I119" s="39">
        <v>0.064</v>
      </c>
      <c r="J119" s="39">
        <v>0.064</v>
      </c>
      <c r="K119" s="39">
        <v>0.064</v>
      </c>
      <c r="L119" s="39">
        <v>0.064</v>
      </c>
      <c r="M119" s="39">
        <v>0.064</v>
      </c>
      <c r="N119" s="39">
        <v>0.064</v>
      </c>
      <c r="O119" s="39">
        <v>0.064</v>
      </c>
      <c r="P119" s="40" t="s">
        <v>267</v>
      </c>
    </row>
    <row r="120" spans="1:16" ht="12.75">
      <c r="A120">
        <v>93</v>
      </c>
      <c r="B120" t="s">
        <v>47</v>
      </c>
      <c r="C120" t="s">
        <v>5</v>
      </c>
      <c r="D120" s="41">
        <v>1.9444444444444444</v>
      </c>
      <c r="E120" s="41">
        <v>1.9444444444444444</v>
      </c>
      <c r="F120" s="41">
        <v>1.9444444444444444</v>
      </c>
      <c r="G120" s="41">
        <v>1.9444444444444444</v>
      </c>
      <c r="H120" s="41">
        <v>2.5</v>
      </c>
      <c r="I120" s="41">
        <v>2.5</v>
      </c>
      <c r="J120" s="41">
        <v>3.0555555555555554</v>
      </c>
      <c r="K120" s="41">
        <v>2.7777777777777777</v>
      </c>
      <c r="L120" s="41">
        <v>2.5</v>
      </c>
      <c r="M120" s="41">
        <v>2.7777777777777777</v>
      </c>
      <c r="N120" s="41">
        <v>2.5</v>
      </c>
      <c r="O120" s="41">
        <v>2.2222222222222223</v>
      </c>
      <c r="P120" s="40" t="s">
        <v>273</v>
      </c>
    </row>
    <row r="121" spans="1:16" ht="12.75">
      <c r="A121">
        <v>95</v>
      </c>
      <c r="B121" t="s">
        <v>20</v>
      </c>
      <c r="C121" t="s">
        <v>20</v>
      </c>
      <c r="D121" s="40">
        <v>16.9</v>
      </c>
      <c r="E121" s="40">
        <v>16.9</v>
      </c>
      <c r="F121" s="40">
        <v>15.2</v>
      </c>
      <c r="G121" s="40">
        <v>13.5</v>
      </c>
      <c r="H121" s="40">
        <v>11.7</v>
      </c>
      <c r="I121" s="40">
        <v>10.9</v>
      </c>
      <c r="J121" s="40">
        <v>11.7</v>
      </c>
      <c r="K121" s="40">
        <v>12</v>
      </c>
      <c r="L121" s="40">
        <v>13.3</v>
      </c>
      <c r="M121" s="40">
        <v>14.4</v>
      </c>
      <c r="N121" s="40">
        <v>16</v>
      </c>
      <c r="O121" s="40">
        <v>17.2</v>
      </c>
      <c r="P121" s="40" t="s">
        <v>259</v>
      </c>
    </row>
    <row r="122" spans="1:16" ht="12.75">
      <c r="A122">
        <v>95</v>
      </c>
      <c r="B122" t="s">
        <v>20</v>
      </c>
      <c r="C122" t="s">
        <v>20</v>
      </c>
      <c r="D122" s="40">
        <v>21.2</v>
      </c>
      <c r="E122" s="40">
        <v>22.1</v>
      </c>
      <c r="F122" s="40">
        <v>21.5</v>
      </c>
      <c r="G122" s="40">
        <v>20</v>
      </c>
      <c r="H122" s="40">
        <v>20.3</v>
      </c>
      <c r="I122" s="40">
        <v>17.9</v>
      </c>
      <c r="J122" s="40">
        <v>20.4</v>
      </c>
      <c r="K122" s="40">
        <v>17.8</v>
      </c>
      <c r="L122" s="40">
        <v>20.4</v>
      </c>
      <c r="M122" s="40">
        <v>19</v>
      </c>
      <c r="N122" s="40">
        <v>21</v>
      </c>
      <c r="O122" s="40">
        <v>21.3</v>
      </c>
      <c r="P122" s="39" t="s">
        <v>261</v>
      </c>
    </row>
    <row r="123" spans="1:16" ht="12.75">
      <c r="A123">
        <v>95</v>
      </c>
      <c r="B123" t="s">
        <v>20</v>
      </c>
      <c r="C123" t="s">
        <v>20</v>
      </c>
      <c r="D123" s="40">
        <v>18.7</v>
      </c>
      <c r="E123" s="40">
        <v>18.4</v>
      </c>
      <c r="F123" s="40">
        <v>18</v>
      </c>
      <c r="G123" s="40">
        <v>16.7</v>
      </c>
      <c r="H123" s="40">
        <v>15.6</v>
      </c>
      <c r="I123" s="40">
        <v>14.3</v>
      </c>
      <c r="J123" s="40">
        <v>13.8</v>
      </c>
      <c r="K123" s="40">
        <v>14.9</v>
      </c>
      <c r="L123" s="40">
        <v>16.5</v>
      </c>
      <c r="M123" s="40">
        <v>17.3</v>
      </c>
      <c r="N123" s="40">
        <v>17.7</v>
      </c>
      <c r="O123" s="40">
        <v>18.8</v>
      </c>
      <c r="P123" s="40" t="s">
        <v>262</v>
      </c>
    </row>
    <row r="124" spans="1:16" ht="12.75">
      <c r="A124">
        <v>95</v>
      </c>
      <c r="B124" t="s">
        <v>20</v>
      </c>
      <c r="C124" t="s">
        <v>20</v>
      </c>
      <c r="D124" s="41">
        <v>0.73</v>
      </c>
      <c r="E124" s="41">
        <v>0.75</v>
      </c>
      <c r="F124" s="41">
        <v>0.74</v>
      </c>
      <c r="G124" s="41">
        <v>0.75</v>
      </c>
      <c r="H124" s="41">
        <v>0.74</v>
      </c>
      <c r="I124" s="41">
        <v>0.74</v>
      </c>
      <c r="J124" s="41">
        <v>0.7</v>
      </c>
      <c r="K124" s="41">
        <v>0.66</v>
      </c>
      <c r="L124" s="41">
        <v>0.64</v>
      </c>
      <c r="M124" s="41">
        <v>0.65</v>
      </c>
      <c r="N124" s="41">
        <v>0.67</v>
      </c>
      <c r="O124" s="41">
        <v>0.69</v>
      </c>
      <c r="P124" s="39" t="s">
        <v>263</v>
      </c>
    </row>
    <row r="125" spans="1:16" ht="12.75">
      <c r="A125">
        <v>95</v>
      </c>
      <c r="B125" t="s">
        <v>20</v>
      </c>
      <c r="C125" t="s">
        <v>20</v>
      </c>
      <c r="D125" s="39">
        <v>41.5</v>
      </c>
      <c r="E125" s="39">
        <v>40</v>
      </c>
      <c r="F125" s="39">
        <v>37</v>
      </c>
      <c r="G125" s="39">
        <v>32.1</v>
      </c>
      <c r="H125" s="39">
        <v>27.5</v>
      </c>
      <c r="I125" s="39">
        <v>25.1</v>
      </c>
      <c r="J125" s="39">
        <v>26</v>
      </c>
      <c r="K125" s="39">
        <v>29.8</v>
      </c>
      <c r="L125" s="39">
        <v>34.7</v>
      </c>
      <c r="M125" s="39">
        <v>38.7</v>
      </c>
      <c r="N125" s="39">
        <v>40.9</v>
      </c>
      <c r="O125" s="39">
        <v>41.7</v>
      </c>
      <c r="P125" s="42" t="s">
        <v>264</v>
      </c>
    </row>
    <row r="126" spans="1:16" ht="12.75">
      <c r="A126">
        <v>95</v>
      </c>
      <c r="B126" t="s">
        <v>20</v>
      </c>
      <c r="C126" t="s">
        <v>20</v>
      </c>
      <c r="D126" s="39">
        <v>0.053</v>
      </c>
      <c r="E126" s="39">
        <v>0.053</v>
      </c>
      <c r="F126" s="39">
        <v>0.053</v>
      </c>
      <c r="G126" s="39">
        <v>0.053</v>
      </c>
      <c r="H126" s="39">
        <v>0.053</v>
      </c>
      <c r="I126" s="39">
        <v>0.053</v>
      </c>
      <c r="J126" s="39">
        <v>0.053</v>
      </c>
      <c r="K126" s="39">
        <v>0.053</v>
      </c>
      <c r="L126" s="39">
        <v>0.053</v>
      </c>
      <c r="M126" s="39">
        <v>0.053</v>
      </c>
      <c r="N126" s="39">
        <v>0.053</v>
      </c>
      <c r="O126" s="39">
        <v>0.053</v>
      </c>
      <c r="P126" s="40" t="s">
        <v>267</v>
      </c>
    </row>
    <row r="127" spans="1:16" ht="12.75">
      <c r="A127">
        <v>95</v>
      </c>
      <c r="B127" t="s">
        <v>20</v>
      </c>
      <c r="C127" t="s">
        <v>20</v>
      </c>
      <c r="D127" s="41">
        <v>9.25925925925926</v>
      </c>
      <c r="E127" s="41">
        <v>8.23045267489712</v>
      </c>
      <c r="F127" s="41">
        <v>7.20164609053498</v>
      </c>
      <c r="G127" s="41">
        <v>8.74485596707819</v>
      </c>
      <c r="H127" s="41">
        <v>8.23045267489712</v>
      </c>
      <c r="I127" s="41">
        <v>8.74485596707819</v>
      </c>
      <c r="J127" s="41">
        <v>9.77366255144033</v>
      </c>
      <c r="K127" s="41">
        <v>10.2880658436214</v>
      </c>
      <c r="L127" s="41">
        <v>10.2880658436214</v>
      </c>
      <c r="M127" s="41">
        <v>9.77366255144033</v>
      </c>
      <c r="N127" s="41">
        <v>9.77366255144033</v>
      </c>
      <c r="O127" s="41">
        <v>10.2880658436214</v>
      </c>
      <c r="P127" s="40" t="s">
        <v>273</v>
      </c>
    </row>
    <row r="128" spans="1:16" ht="12.75">
      <c r="A128">
        <v>98</v>
      </c>
      <c r="B128" t="s">
        <v>48</v>
      </c>
      <c r="C128" t="s">
        <v>4</v>
      </c>
      <c r="D128" s="40">
        <v>19</v>
      </c>
      <c r="E128" s="40">
        <v>24.4</v>
      </c>
      <c r="F128" s="40">
        <v>24</v>
      </c>
      <c r="G128" s="40">
        <v>22.7</v>
      </c>
      <c r="H128" s="40">
        <v>18.5</v>
      </c>
      <c r="I128" s="40">
        <v>18</v>
      </c>
      <c r="J128" s="40">
        <v>15.6</v>
      </c>
      <c r="K128" s="40">
        <v>14.7</v>
      </c>
      <c r="L128" s="40">
        <v>20.9</v>
      </c>
      <c r="M128" s="40">
        <v>23.6</v>
      </c>
      <c r="N128" s="40">
        <v>24</v>
      </c>
      <c r="O128" s="40">
        <v>21.3</v>
      </c>
      <c r="P128" s="40" t="s">
        <v>259</v>
      </c>
    </row>
    <row r="129" spans="1:16" ht="12.75">
      <c r="A129">
        <v>98</v>
      </c>
      <c r="B129" t="s">
        <v>48</v>
      </c>
      <c r="C129" t="s">
        <v>4</v>
      </c>
      <c r="D129" s="40">
        <v>26</v>
      </c>
      <c r="E129" s="40">
        <v>25.8</v>
      </c>
      <c r="F129" s="40">
        <v>25.4</v>
      </c>
      <c r="G129" s="40">
        <v>24</v>
      </c>
      <c r="H129" s="40">
        <v>22.5</v>
      </c>
      <c r="I129" s="40">
        <v>20.8</v>
      </c>
      <c r="J129" s="40">
        <v>21.6</v>
      </c>
      <c r="K129" s="40">
        <v>22.9</v>
      </c>
      <c r="L129" s="40">
        <v>23.6</v>
      </c>
      <c r="M129" s="40">
        <v>25.6</v>
      </c>
      <c r="N129" s="40">
        <v>26.4</v>
      </c>
      <c r="O129" s="40">
        <v>26.5</v>
      </c>
      <c r="P129" s="39" t="s">
        <v>261</v>
      </c>
    </row>
    <row r="130" spans="1:16" ht="12.75">
      <c r="A130">
        <v>98</v>
      </c>
      <c r="B130" t="s">
        <v>48</v>
      </c>
      <c r="C130" t="s">
        <v>4</v>
      </c>
      <c r="D130" s="40">
        <v>24.5</v>
      </c>
      <c r="E130" s="40">
        <v>25</v>
      </c>
      <c r="F130" s="40">
        <v>24.7</v>
      </c>
      <c r="G130" s="39">
        <v>23.2</v>
      </c>
      <c r="H130" s="39">
        <v>20.6</v>
      </c>
      <c r="I130" s="40">
        <v>19.6</v>
      </c>
      <c r="J130" s="40">
        <v>18.3</v>
      </c>
      <c r="K130" s="40">
        <v>20</v>
      </c>
      <c r="L130" s="40">
        <v>22.2</v>
      </c>
      <c r="M130" s="40">
        <v>24.7</v>
      </c>
      <c r="N130" s="40">
        <v>25.3</v>
      </c>
      <c r="O130" s="40">
        <v>24.7</v>
      </c>
      <c r="P130" s="40" t="s">
        <v>262</v>
      </c>
    </row>
    <row r="131" spans="1:16" ht="12.75">
      <c r="A131">
        <v>98</v>
      </c>
      <c r="B131" t="s">
        <v>48</v>
      </c>
      <c r="C131" t="s">
        <v>4</v>
      </c>
      <c r="D131" s="41">
        <v>0.83</v>
      </c>
      <c r="E131" s="41">
        <v>0.81</v>
      </c>
      <c r="F131" s="41">
        <v>0.83</v>
      </c>
      <c r="G131" s="41">
        <v>0.83</v>
      </c>
      <c r="H131" s="41">
        <v>0.83</v>
      </c>
      <c r="I131" s="41">
        <v>0.79</v>
      </c>
      <c r="J131" s="41">
        <v>0.73</v>
      </c>
      <c r="K131" s="41">
        <v>0.69</v>
      </c>
      <c r="L131" s="41">
        <v>0.67</v>
      </c>
      <c r="M131" s="41">
        <v>0.7</v>
      </c>
      <c r="N131" s="41">
        <v>0.74</v>
      </c>
      <c r="O131" s="41">
        <v>0.82</v>
      </c>
      <c r="P131" s="39" t="s">
        <v>263</v>
      </c>
    </row>
    <row r="132" spans="1:16" ht="12.75">
      <c r="A132">
        <v>98</v>
      </c>
      <c r="B132" t="s">
        <v>48</v>
      </c>
      <c r="C132" t="s">
        <v>4</v>
      </c>
      <c r="D132" s="39">
        <v>41.5</v>
      </c>
      <c r="E132" s="39">
        <v>40</v>
      </c>
      <c r="F132" s="39">
        <v>37</v>
      </c>
      <c r="G132" s="39">
        <v>32.1</v>
      </c>
      <c r="H132" s="39">
        <v>27.5</v>
      </c>
      <c r="I132" s="39">
        <v>25.1</v>
      </c>
      <c r="J132" s="39">
        <v>26</v>
      </c>
      <c r="K132" s="39">
        <v>29.8</v>
      </c>
      <c r="L132" s="39">
        <v>34.7</v>
      </c>
      <c r="M132" s="39">
        <v>38.7</v>
      </c>
      <c r="N132" s="39">
        <v>40.9</v>
      </c>
      <c r="O132" s="39">
        <v>41.7</v>
      </c>
      <c r="P132" s="42" t="s">
        <v>264</v>
      </c>
    </row>
    <row r="133" spans="1:16" ht="12.75">
      <c r="A133">
        <v>98</v>
      </c>
      <c r="B133" t="s">
        <v>48</v>
      </c>
      <c r="C133" t="s">
        <v>4</v>
      </c>
      <c r="D133" s="39">
        <v>0.064</v>
      </c>
      <c r="E133" s="39">
        <v>0.064</v>
      </c>
      <c r="F133" s="39">
        <v>0.064</v>
      </c>
      <c r="G133" s="39">
        <v>0.064</v>
      </c>
      <c r="H133" s="39">
        <v>0.064</v>
      </c>
      <c r="I133" s="39">
        <v>0.064</v>
      </c>
      <c r="J133" s="39">
        <v>0.064</v>
      </c>
      <c r="K133" s="39">
        <v>0.064</v>
      </c>
      <c r="L133" s="39">
        <v>0.064</v>
      </c>
      <c r="M133" s="39">
        <v>0.064</v>
      </c>
      <c r="N133" s="39">
        <v>0.064</v>
      </c>
      <c r="O133" s="39">
        <v>0.064</v>
      </c>
      <c r="P133" s="40" t="s">
        <v>267</v>
      </c>
    </row>
    <row r="134" spans="1:16" ht="12.75">
      <c r="A134">
        <v>98</v>
      </c>
      <c r="B134" t="s">
        <v>48</v>
      </c>
      <c r="C134" t="s">
        <v>4</v>
      </c>
      <c r="D134" s="41">
        <v>4.62962962962963</v>
      </c>
      <c r="E134" s="41">
        <v>4.62962962962963</v>
      </c>
      <c r="F134" s="41">
        <v>4.62962962962963</v>
      </c>
      <c r="G134" s="41">
        <v>5.1440329218107</v>
      </c>
      <c r="H134" s="41">
        <v>5.1440329218107</v>
      </c>
      <c r="I134" s="41">
        <v>5.65843621399177</v>
      </c>
      <c r="J134" s="41">
        <v>6.172839506172839</v>
      </c>
      <c r="K134" s="41">
        <v>5.65843621399177</v>
      </c>
      <c r="L134" s="41">
        <v>5.1440329218107</v>
      </c>
      <c r="M134" s="41">
        <v>5.1440329218107</v>
      </c>
      <c r="N134" s="41">
        <v>4.62962962962963</v>
      </c>
      <c r="O134" s="41">
        <v>4.11522633744856</v>
      </c>
      <c r="P134" s="40" t="s">
        <v>273</v>
      </c>
    </row>
    <row r="135" ht="12.75">
      <c r="P135" s="42"/>
    </row>
    <row r="136" ht="12.75">
      <c r="P136" s="40"/>
    </row>
    <row r="137" ht="12.75">
      <c r="P137" s="42"/>
    </row>
    <row r="138" ht="12.75">
      <c r="P138" s="40"/>
    </row>
    <row r="139" ht="12.75">
      <c r="P139" s="42"/>
    </row>
    <row r="140" ht="12.75">
      <c r="P140" s="40"/>
    </row>
    <row r="141" ht="12.75">
      <c r="P141" s="42"/>
    </row>
    <row r="142" ht="12.75">
      <c r="P142" s="40"/>
    </row>
    <row r="143" ht="12.75">
      <c r="P143" s="42"/>
    </row>
    <row r="144" ht="12.75">
      <c r="P144" s="40"/>
    </row>
    <row r="145" ht="12.75">
      <c r="P145" s="42"/>
    </row>
    <row r="146" ht="12.75">
      <c r="P146" s="40"/>
    </row>
    <row r="147" ht="12.75">
      <c r="P147" s="42"/>
    </row>
    <row r="148" ht="12.75">
      <c r="P148" s="40"/>
    </row>
    <row r="149" ht="12.75">
      <c r="P149" s="42"/>
    </row>
    <row r="150" ht="12.75">
      <c r="P150" s="40"/>
    </row>
    <row r="151" ht="12.75">
      <c r="P151" s="42"/>
    </row>
    <row r="152" ht="12.75">
      <c r="P152" s="40"/>
    </row>
    <row r="153" spans="1:16" ht="12.75">
      <c r="A153" s="4"/>
      <c r="P153" s="42"/>
    </row>
    <row r="154" spans="1:16" ht="12.75">
      <c r="A154" s="4"/>
      <c r="P154" s="40"/>
    </row>
    <row r="155" ht="12.75">
      <c r="P155" s="42"/>
    </row>
    <row r="156" ht="12.75">
      <c r="P156" s="40"/>
    </row>
    <row r="157" ht="12.75">
      <c r="P157" s="42"/>
    </row>
    <row r="158" ht="12.75">
      <c r="P158" s="40"/>
    </row>
    <row r="159" spans="4:16" ht="12.75"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5" width="6.00390625" style="0" bestFit="1" customWidth="1"/>
    <col min="16" max="16" width="10.421875" style="0" bestFit="1" customWidth="1"/>
  </cols>
  <sheetData>
    <row r="1" spans="1:16" ht="12.75">
      <c r="A1" s="2" t="s">
        <v>0</v>
      </c>
      <c r="B1" s="1" t="s">
        <v>1</v>
      </c>
      <c r="C1" s="1" t="s">
        <v>2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  <c r="J1" s="7" t="s">
        <v>55</v>
      </c>
      <c r="K1" s="7" t="s">
        <v>56</v>
      </c>
      <c r="L1" s="7" t="s">
        <v>57</v>
      </c>
      <c r="M1" s="7" t="s">
        <v>58</v>
      </c>
      <c r="N1" s="7" t="s">
        <v>59</v>
      </c>
      <c r="O1" s="7" t="s">
        <v>60</v>
      </c>
      <c r="P1" s="7" t="s">
        <v>260</v>
      </c>
    </row>
    <row r="2" spans="1:16" ht="12.75">
      <c r="A2" s="4">
        <v>7</v>
      </c>
      <c r="B2" t="s">
        <v>6</v>
      </c>
      <c r="C2" t="s">
        <v>7</v>
      </c>
      <c r="D2" s="3">
        <v>22.2</v>
      </c>
      <c r="E2" s="3">
        <v>21.5</v>
      </c>
      <c r="F2" s="3">
        <v>21.3</v>
      </c>
      <c r="G2" s="3">
        <v>20.3</v>
      </c>
      <c r="H2" s="3">
        <v>18.4</v>
      </c>
      <c r="I2" s="3">
        <v>16</v>
      </c>
      <c r="J2" s="3">
        <v>14.9</v>
      </c>
      <c r="K2" s="3">
        <v>16.4</v>
      </c>
      <c r="L2" s="3">
        <v>18.4</v>
      </c>
      <c r="M2" s="3">
        <v>20.6</v>
      </c>
      <c r="N2" s="3">
        <v>21.5</v>
      </c>
      <c r="O2" s="3">
        <v>22.2</v>
      </c>
      <c r="P2" t="s">
        <v>259</v>
      </c>
    </row>
    <row r="3" spans="1:16" ht="12.75">
      <c r="A3">
        <v>7</v>
      </c>
      <c r="B3" t="s">
        <v>6</v>
      </c>
      <c r="C3" t="s">
        <v>7</v>
      </c>
      <c r="D3" s="3">
        <v>30.8</v>
      </c>
      <c r="E3" s="3">
        <v>31</v>
      </c>
      <c r="F3" s="3">
        <v>31</v>
      </c>
      <c r="G3" s="3">
        <v>29.8</v>
      </c>
      <c r="H3" s="3">
        <v>27.7</v>
      </c>
      <c r="I3" s="3">
        <v>27.2</v>
      </c>
      <c r="J3" s="3">
        <v>28.3</v>
      </c>
      <c r="K3" s="3">
        <v>30.2</v>
      </c>
      <c r="L3" s="3">
        <v>30.6</v>
      </c>
      <c r="M3" s="3">
        <v>32.6</v>
      </c>
      <c r="N3" s="3">
        <v>32</v>
      </c>
      <c r="O3" s="3">
        <v>31</v>
      </c>
      <c r="P3" s="3" t="s">
        <v>261</v>
      </c>
    </row>
    <row r="4" spans="1:16" ht="12.75">
      <c r="A4">
        <v>7</v>
      </c>
      <c r="B4" t="s">
        <v>6</v>
      </c>
      <c r="C4" t="s">
        <v>7</v>
      </c>
      <c r="D4" s="21">
        <v>41.1</v>
      </c>
      <c r="E4" s="21">
        <v>39.9</v>
      </c>
      <c r="F4" s="21">
        <v>37.2</v>
      </c>
      <c r="G4" s="21">
        <v>32.8</v>
      </c>
      <c r="H4" s="21">
        <v>28.5</v>
      </c>
      <c r="I4" s="21">
        <v>26.2</v>
      </c>
      <c r="J4" s="21">
        <v>27</v>
      </c>
      <c r="K4" s="21">
        <v>30.6</v>
      </c>
      <c r="L4" s="21">
        <v>35.2</v>
      </c>
      <c r="M4" s="21">
        <v>38.7</v>
      </c>
      <c r="N4" s="21">
        <v>40.6</v>
      </c>
      <c r="O4" s="21">
        <v>41.2</v>
      </c>
      <c r="P4" s="3" t="s">
        <v>262</v>
      </c>
    </row>
    <row r="5" spans="1:16" ht="12.75">
      <c r="A5">
        <v>7</v>
      </c>
      <c r="B5" t="s">
        <v>6</v>
      </c>
      <c r="C5" t="s">
        <v>7</v>
      </c>
      <c r="D5">
        <v>0.065</v>
      </c>
      <c r="E5">
        <v>0.065</v>
      </c>
      <c r="F5">
        <v>0.065</v>
      </c>
      <c r="G5">
        <v>0.065</v>
      </c>
      <c r="H5">
        <v>0.065</v>
      </c>
      <c r="I5">
        <v>0.065</v>
      </c>
      <c r="J5">
        <v>0.065</v>
      </c>
      <c r="K5">
        <v>0.065</v>
      </c>
      <c r="L5">
        <v>0.065</v>
      </c>
      <c r="M5">
        <v>0.065</v>
      </c>
      <c r="N5">
        <v>0.065</v>
      </c>
      <c r="O5">
        <v>0.065</v>
      </c>
      <c r="P5" s="25" t="s">
        <v>263</v>
      </c>
    </row>
    <row r="6" spans="1:16" ht="12.75">
      <c r="A6">
        <v>7</v>
      </c>
      <c r="B6" t="s">
        <v>6</v>
      </c>
      <c r="C6" t="s">
        <v>7</v>
      </c>
      <c r="D6" s="3">
        <v>25.3</v>
      </c>
      <c r="E6" s="3">
        <v>25.1</v>
      </c>
      <c r="F6" s="3">
        <v>24.9</v>
      </c>
      <c r="G6" s="3">
        <v>23.9</v>
      </c>
      <c r="H6" s="3">
        <v>22.3</v>
      </c>
      <c r="I6" s="3">
        <v>20.3</v>
      </c>
      <c r="J6" s="3">
        <v>20.3</v>
      </c>
      <c r="K6" s="3">
        <v>21.7</v>
      </c>
      <c r="L6" s="3">
        <v>23.3</v>
      </c>
      <c r="M6" s="3">
        <v>25.5</v>
      </c>
      <c r="N6" s="3">
        <v>25.7</v>
      </c>
      <c r="O6" s="3">
        <v>25.4</v>
      </c>
      <c r="P6" s="3" t="s">
        <v>264</v>
      </c>
    </row>
    <row r="7" spans="1:16" ht="12.75">
      <c r="A7">
        <v>7</v>
      </c>
      <c r="B7" t="s">
        <v>6</v>
      </c>
      <c r="C7" t="s">
        <v>7</v>
      </c>
      <c r="D7" s="11">
        <v>2.05761316872428</v>
      </c>
      <c r="E7" s="11">
        <v>1.5432098765432098</v>
      </c>
      <c r="F7" s="11">
        <v>1.5432098765432098</v>
      </c>
      <c r="G7" s="11">
        <v>2.05761316872428</v>
      </c>
      <c r="H7" s="11">
        <v>2.05761316872428</v>
      </c>
      <c r="I7" s="11">
        <v>2.05761316872428</v>
      </c>
      <c r="J7" s="11">
        <v>2.57201646090535</v>
      </c>
      <c r="K7" s="11">
        <v>2.57201646090535</v>
      </c>
      <c r="L7" s="11">
        <v>2.57201646090535</v>
      </c>
      <c r="M7" s="11">
        <v>2.57201646090535</v>
      </c>
      <c r="N7" s="11">
        <v>2.05761316872428</v>
      </c>
      <c r="O7" s="11">
        <v>2.05761316872428</v>
      </c>
      <c r="P7" s="11" t="s">
        <v>267</v>
      </c>
    </row>
    <row r="8" spans="1:16" ht="12.75">
      <c r="A8" s="4">
        <v>14</v>
      </c>
      <c r="B8" t="s">
        <v>11</v>
      </c>
      <c r="C8" t="s">
        <v>3</v>
      </c>
      <c r="D8" s="3">
        <v>18.9</v>
      </c>
      <c r="E8" s="3">
        <v>18.7</v>
      </c>
      <c r="F8" s="3">
        <v>17.9</v>
      </c>
      <c r="G8" s="3">
        <v>16.1</v>
      </c>
      <c r="H8" s="3">
        <v>13.7</v>
      </c>
      <c r="I8" s="3">
        <v>11</v>
      </c>
      <c r="J8" s="3">
        <v>9.5</v>
      </c>
      <c r="K8" s="3">
        <v>10.8</v>
      </c>
      <c r="L8" s="3">
        <v>13.6</v>
      </c>
      <c r="M8" s="3">
        <v>16.8</v>
      </c>
      <c r="N8" s="3">
        <v>18.2</v>
      </c>
      <c r="O8" s="3">
        <v>18.8</v>
      </c>
      <c r="P8" t="s">
        <v>259</v>
      </c>
    </row>
    <row r="9" spans="1:16" ht="12.75">
      <c r="A9">
        <v>14</v>
      </c>
      <c r="B9" t="s">
        <v>11</v>
      </c>
      <c r="C9" t="s">
        <v>3</v>
      </c>
      <c r="D9" s="3">
        <v>31.5</v>
      </c>
      <c r="E9" s="3">
        <v>30.6</v>
      </c>
      <c r="F9" s="3">
        <v>29.5</v>
      </c>
      <c r="G9" s="3">
        <v>27.3</v>
      </c>
      <c r="H9" s="3">
        <v>25</v>
      </c>
      <c r="I9" s="3">
        <v>23.1</v>
      </c>
      <c r="J9" s="3">
        <v>24.9</v>
      </c>
      <c r="K9" s="3">
        <v>27.4</v>
      </c>
      <c r="L9" s="3">
        <v>29.4</v>
      </c>
      <c r="M9" s="3">
        <v>31.2</v>
      </c>
      <c r="N9" s="3">
        <v>31.5</v>
      </c>
      <c r="O9" s="3">
        <v>31.8</v>
      </c>
      <c r="P9" s="3" t="s">
        <v>261</v>
      </c>
    </row>
    <row r="10" spans="1:16" ht="12.75">
      <c r="A10">
        <v>14</v>
      </c>
      <c r="B10" t="s">
        <v>11</v>
      </c>
      <c r="C10" t="s">
        <v>3</v>
      </c>
      <c r="D10" s="21">
        <v>41.9</v>
      </c>
      <c r="E10" s="21">
        <v>40</v>
      </c>
      <c r="F10" s="21">
        <v>36.6</v>
      </c>
      <c r="G10" s="21">
        <v>31.3</v>
      </c>
      <c r="H10" s="21">
        <v>26.6</v>
      </c>
      <c r="I10" s="21">
        <v>24.1</v>
      </c>
      <c r="J10" s="21">
        <v>25</v>
      </c>
      <c r="K10" s="21">
        <v>28.9</v>
      </c>
      <c r="L10" s="21">
        <v>34.2</v>
      </c>
      <c r="M10" s="21">
        <v>38.6</v>
      </c>
      <c r="N10" s="21">
        <v>41.2</v>
      </c>
      <c r="O10" s="21">
        <v>42.1</v>
      </c>
      <c r="P10" s="3" t="s">
        <v>262</v>
      </c>
    </row>
    <row r="11" spans="1:16" ht="12.75">
      <c r="A11">
        <v>14</v>
      </c>
      <c r="B11" t="s">
        <v>11</v>
      </c>
      <c r="C11" t="s">
        <v>3</v>
      </c>
      <c r="D11">
        <v>0.061</v>
      </c>
      <c r="E11">
        <v>0.061</v>
      </c>
      <c r="F11">
        <v>0.061</v>
      </c>
      <c r="G11">
        <v>0.061</v>
      </c>
      <c r="H11">
        <v>0.061</v>
      </c>
      <c r="I11">
        <v>0.061</v>
      </c>
      <c r="J11">
        <v>0.061</v>
      </c>
      <c r="K11">
        <v>0.061</v>
      </c>
      <c r="L11">
        <v>0.061</v>
      </c>
      <c r="M11">
        <v>0.061</v>
      </c>
      <c r="N11">
        <v>0.061</v>
      </c>
      <c r="O11">
        <v>0.061</v>
      </c>
      <c r="P11" s="25" t="s">
        <v>263</v>
      </c>
    </row>
    <row r="12" spans="1:16" ht="12.75">
      <c r="A12">
        <v>14</v>
      </c>
      <c r="B12" t="s">
        <v>11</v>
      </c>
      <c r="C12" t="s">
        <v>3</v>
      </c>
      <c r="D12" s="3">
        <v>26</v>
      </c>
      <c r="E12" s="3">
        <v>25.4</v>
      </c>
      <c r="F12" s="3">
        <v>24.3</v>
      </c>
      <c r="G12" s="3">
        <v>22.1</v>
      </c>
      <c r="H12" s="3">
        <v>19.9</v>
      </c>
      <c r="I12" s="3">
        <v>17.7</v>
      </c>
      <c r="J12" s="3">
        <v>17.9</v>
      </c>
      <c r="K12" s="3">
        <v>20.5</v>
      </c>
      <c r="L12" s="3">
        <v>23.3</v>
      </c>
      <c r="M12" s="3">
        <v>25.5</v>
      </c>
      <c r="N12" s="3">
        <v>26.3</v>
      </c>
      <c r="O12" s="3">
        <v>26.4</v>
      </c>
      <c r="P12" s="3" t="s">
        <v>264</v>
      </c>
    </row>
    <row r="13" spans="1:16" ht="12.75">
      <c r="A13">
        <v>14</v>
      </c>
      <c r="B13" t="s">
        <v>11</v>
      </c>
      <c r="C13" t="s">
        <v>3</v>
      </c>
      <c r="D13" s="11">
        <v>1.02880658436214</v>
      </c>
      <c r="E13" s="11">
        <v>1.02880658436214</v>
      </c>
      <c r="F13" s="11">
        <v>1.02880658436214</v>
      </c>
      <c r="G13" s="11">
        <v>1.02880658436214</v>
      </c>
      <c r="H13" s="11">
        <v>1.02880658436214</v>
      </c>
      <c r="I13" s="11">
        <v>1.02880658436214</v>
      </c>
      <c r="J13" s="11">
        <v>1.5432098765432098</v>
      </c>
      <c r="K13" s="11">
        <v>1.5432098765432098</v>
      </c>
      <c r="L13" s="11">
        <v>2.05761316872428</v>
      </c>
      <c r="M13" s="11">
        <v>2.05761316872428</v>
      </c>
      <c r="N13" s="11">
        <v>1.5432098765432098</v>
      </c>
      <c r="O13" s="11">
        <v>1.5432098765432098</v>
      </c>
      <c r="P13" s="11" t="s">
        <v>267</v>
      </c>
    </row>
    <row r="14" spans="1:16" ht="12.75">
      <c r="A14" s="4">
        <v>16</v>
      </c>
      <c r="B14" t="s">
        <v>12</v>
      </c>
      <c r="C14" t="s">
        <v>13</v>
      </c>
      <c r="D14" s="3">
        <v>21.4</v>
      </c>
      <c r="E14" s="3">
        <v>21</v>
      </c>
      <c r="F14" s="3">
        <v>20.3</v>
      </c>
      <c r="G14" s="3">
        <v>20.2</v>
      </c>
      <c r="H14" s="3">
        <v>16.9</v>
      </c>
      <c r="I14" s="3">
        <v>16</v>
      </c>
      <c r="J14" s="3">
        <v>14.1</v>
      </c>
      <c r="K14" s="3">
        <v>14.6</v>
      </c>
      <c r="L14" s="3">
        <v>16.3</v>
      </c>
      <c r="M14" s="3">
        <v>20.4</v>
      </c>
      <c r="N14" s="3">
        <v>20</v>
      </c>
      <c r="O14" s="3">
        <v>19.5</v>
      </c>
      <c r="P14" t="s">
        <v>259</v>
      </c>
    </row>
    <row r="15" spans="1:16" ht="12.75">
      <c r="A15">
        <v>16</v>
      </c>
      <c r="B15" t="s">
        <v>12</v>
      </c>
      <c r="C15" t="s">
        <v>13</v>
      </c>
      <c r="D15" s="3">
        <v>33.1</v>
      </c>
      <c r="E15" s="3">
        <v>32.8</v>
      </c>
      <c r="F15" s="3">
        <v>32.7</v>
      </c>
      <c r="G15" s="3">
        <v>32.3</v>
      </c>
      <c r="H15" s="3">
        <v>30.4</v>
      </c>
      <c r="I15" s="3">
        <v>29.1</v>
      </c>
      <c r="J15" s="3">
        <v>29.3</v>
      </c>
      <c r="K15" s="3">
        <v>30.8</v>
      </c>
      <c r="L15" s="3">
        <v>31.8</v>
      </c>
      <c r="M15" s="3">
        <v>32.9</v>
      </c>
      <c r="N15" s="3">
        <v>32.2</v>
      </c>
      <c r="O15" s="3">
        <v>33.21</v>
      </c>
      <c r="P15" s="3" t="s">
        <v>261</v>
      </c>
    </row>
    <row r="16" spans="1:16" ht="12.75">
      <c r="A16">
        <v>16</v>
      </c>
      <c r="B16" t="s">
        <v>12</v>
      </c>
      <c r="C16" t="s">
        <v>13</v>
      </c>
      <c r="D16" s="21">
        <v>41.5</v>
      </c>
      <c r="E16" s="21">
        <v>40</v>
      </c>
      <c r="F16" s="21">
        <v>37</v>
      </c>
      <c r="G16" s="21">
        <v>32.1</v>
      </c>
      <c r="H16" s="21">
        <v>27.5</v>
      </c>
      <c r="I16" s="21">
        <v>25.1</v>
      </c>
      <c r="J16" s="21">
        <v>26</v>
      </c>
      <c r="K16" s="21">
        <v>29.8</v>
      </c>
      <c r="L16" s="21">
        <v>34.7</v>
      </c>
      <c r="M16" s="21">
        <v>38.7</v>
      </c>
      <c r="N16" s="21">
        <v>40.9</v>
      </c>
      <c r="O16" s="21">
        <v>41.7</v>
      </c>
      <c r="P16" s="3" t="s">
        <v>262</v>
      </c>
    </row>
    <row r="17" spans="1:16" ht="12.75">
      <c r="A17">
        <v>16</v>
      </c>
      <c r="B17" t="s">
        <v>12</v>
      </c>
      <c r="C17" t="s">
        <v>13</v>
      </c>
      <c r="D17">
        <v>0.065</v>
      </c>
      <c r="E17">
        <v>0.065</v>
      </c>
      <c r="F17">
        <v>0.065</v>
      </c>
      <c r="G17">
        <v>0.065</v>
      </c>
      <c r="H17">
        <v>0.065</v>
      </c>
      <c r="I17">
        <v>0.065</v>
      </c>
      <c r="J17">
        <v>0.065</v>
      </c>
      <c r="K17">
        <v>0.065</v>
      </c>
      <c r="L17">
        <v>0.065</v>
      </c>
      <c r="M17">
        <v>0.065</v>
      </c>
      <c r="N17">
        <v>0.065</v>
      </c>
      <c r="O17">
        <v>0.065</v>
      </c>
      <c r="P17" s="25" t="s">
        <v>263</v>
      </c>
    </row>
    <row r="18" spans="1:16" ht="12.75">
      <c r="A18">
        <v>16</v>
      </c>
      <c r="B18" t="s">
        <v>12</v>
      </c>
      <c r="C18" t="s">
        <v>13</v>
      </c>
      <c r="D18" s="3">
        <v>27.3</v>
      </c>
      <c r="E18" s="3">
        <v>26.9</v>
      </c>
      <c r="F18" s="3">
        <v>26.5</v>
      </c>
      <c r="G18" s="3">
        <v>26.2</v>
      </c>
      <c r="H18" s="3">
        <v>23.6</v>
      </c>
      <c r="I18" s="3">
        <v>22.6</v>
      </c>
      <c r="J18" s="3">
        <v>22</v>
      </c>
      <c r="K18" s="3">
        <v>23.9</v>
      </c>
      <c r="L18" s="3">
        <v>24.1</v>
      </c>
      <c r="M18" s="3">
        <v>26.6</v>
      </c>
      <c r="N18" s="3">
        <v>25.9</v>
      </c>
      <c r="O18" s="3">
        <v>26.1</v>
      </c>
      <c r="P18" s="3" t="s">
        <v>264</v>
      </c>
    </row>
    <row r="19" spans="1:16" ht="12.75">
      <c r="A19">
        <v>16</v>
      </c>
      <c r="B19" t="s">
        <v>12</v>
      </c>
      <c r="C19" t="s">
        <v>13</v>
      </c>
      <c r="D19" s="11">
        <v>1.6666666666666665</v>
      </c>
      <c r="E19" s="11">
        <v>1.1111111111111112</v>
      </c>
      <c r="F19" s="11">
        <v>1.1111111111111112</v>
      </c>
      <c r="G19" s="11">
        <v>1.3888888888888888</v>
      </c>
      <c r="H19" s="11">
        <v>1.3888888888888888</v>
      </c>
      <c r="I19" s="11">
        <v>1.6666666666666665</v>
      </c>
      <c r="J19" s="11">
        <v>1.9444444444444444</v>
      </c>
      <c r="K19" s="11">
        <v>1.3888888888888888</v>
      </c>
      <c r="L19" s="11">
        <v>1.9444444444444444</v>
      </c>
      <c r="M19" s="11">
        <v>1.3888888888888888</v>
      </c>
      <c r="N19" s="11">
        <v>1.6666666666666665</v>
      </c>
      <c r="O19" s="11">
        <v>1.6666666666666665</v>
      </c>
      <c r="P19" s="11" t="s">
        <v>267</v>
      </c>
    </row>
    <row r="20" spans="1:16" ht="12.75">
      <c r="A20" s="4">
        <v>17</v>
      </c>
      <c r="B20" t="s">
        <v>14</v>
      </c>
      <c r="C20" t="s">
        <v>15</v>
      </c>
      <c r="D20" s="3">
        <v>14.6</v>
      </c>
      <c r="E20" s="3">
        <v>14.4</v>
      </c>
      <c r="F20" s="3">
        <v>13.7</v>
      </c>
      <c r="G20" s="3">
        <v>11.4</v>
      </c>
      <c r="H20" s="3">
        <v>10.2</v>
      </c>
      <c r="I20" s="3">
        <v>9.7</v>
      </c>
      <c r="J20" s="3">
        <v>8.2</v>
      </c>
      <c r="K20" s="3">
        <v>9.8</v>
      </c>
      <c r="L20" s="3">
        <v>10.8</v>
      </c>
      <c r="M20" s="3">
        <v>12.9</v>
      </c>
      <c r="N20" s="3">
        <v>13.4</v>
      </c>
      <c r="O20" s="3">
        <v>14.5</v>
      </c>
      <c r="P20" t="s">
        <v>259</v>
      </c>
    </row>
    <row r="21" spans="1:16" ht="12.75">
      <c r="A21">
        <v>17</v>
      </c>
      <c r="B21" t="s">
        <v>14</v>
      </c>
      <c r="C21" t="s">
        <v>15</v>
      </c>
      <c r="D21" s="3">
        <v>24.8</v>
      </c>
      <c r="E21" s="3">
        <v>24.6</v>
      </c>
      <c r="F21" s="3">
        <v>24.3</v>
      </c>
      <c r="G21" s="3">
        <v>23.3</v>
      </c>
      <c r="H21" s="3">
        <v>23.3</v>
      </c>
      <c r="I21" s="3">
        <v>22.6</v>
      </c>
      <c r="J21" s="3">
        <v>22</v>
      </c>
      <c r="K21" s="3">
        <v>22.3</v>
      </c>
      <c r="L21" s="3">
        <v>23.1</v>
      </c>
      <c r="M21" s="3">
        <v>24.7</v>
      </c>
      <c r="N21" s="3">
        <v>24.7</v>
      </c>
      <c r="O21" s="3">
        <v>25.2</v>
      </c>
      <c r="P21" s="3" t="s">
        <v>261</v>
      </c>
    </row>
    <row r="22" spans="1:16" ht="12.75">
      <c r="A22">
        <v>17</v>
      </c>
      <c r="B22" t="s">
        <v>14</v>
      </c>
      <c r="C22" t="s">
        <v>15</v>
      </c>
      <c r="D22" s="21">
        <v>41.5</v>
      </c>
      <c r="E22" s="21">
        <v>40</v>
      </c>
      <c r="F22" s="21">
        <v>37</v>
      </c>
      <c r="G22" s="21">
        <v>32.1</v>
      </c>
      <c r="H22" s="21">
        <v>27.5</v>
      </c>
      <c r="I22" s="21">
        <v>25.1</v>
      </c>
      <c r="J22" s="21">
        <v>26</v>
      </c>
      <c r="K22" s="21">
        <v>29.8</v>
      </c>
      <c r="L22" s="21">
        <v>34.7</v>
      </c>
      <c r="M22" s="21">
        <v>38.7</v>
      </c>
      <c r="N22" s="21">
        <v>40.9</v>
      </c>
      <c r="O22" s="21">
        <v>41.7</v>
      </c>
      <c r="P22" s="3" t="s">
        <v>262</v>
      </c>
    </row>
    <row r="23" spans="1:16" ht="12.75">
      <c r="A23">
        <v>17</v>
      </c>
      <c r="B23" t="s">
        <v>14</v>
      </c>
      <c r="C23" t="s">
        <v>15</v>
      </c>
      <c r="D23">
        <v>0.054</v>
      </c>
      <c r="E23">
        <v>0.054</v>
      </c>
      <c r="F23">
        <v>0.054</v>
      </c>
      <c r="G23">
        <v>0.054</v>
      </c>
      <c r="H23">
        <v>0.054</v>
      </c>
      <c r="I23">
        <v>0.054</v>
      </c>
      <c r="J23">
        <v>0.054</v>
      </c>
      <c r="K23">
        <v>0.054</v>
      </c>
      <c r="L23">
        <v>0.054</v>
      </c>
      <c r="M23">
        <v>0.054</v>
      </c>
      <c r="N23">
        <v>0.054</v>
      </c>
      <c r="O23">
        <v>0.054</v>
      </c>
      <c r="P23" s="25" t="s">
        <v>263</v>
      </c>
    </row>
    <row r="24" spans="1:16" ht="12.75">
      <c r="A24">
        <v>17</v>
      </c>
      <c r="B24" t="s">
        <v>14</v>
      </c>
      <c r="C24" t="s">
        <v>15</v>
      </c>
      <c r="D24" s="3">
        <v>19.7</v>
      </c>
      <c r="E24" s="3">
        <v>19.5</v>
      </c>
      <c r="F24" s="3">
        <v>19.1</v>
      </c>
      <c r="G24" s="3">
        <v>17.6</v>
      </c>
      <c r="H24" s="3">
        <v>16.7</v>
      </c>
      <c r="I24" s="3">
        <v>15.5</v>
      </c>
      <c r="J24" s="3">
        <v>15.2</v>
      </c>
      <c r="K24" s="3">
        <v>16</v>
      </c>
      <c r="L24" s="3">
        <v>16.9</v>
      </c>
      <c r="M24" s="3">
        <v>18.8</v>
      </c>
      <c r="N24" s="3">
        <v>19.1</v>
      </c>
      <c r="O24" s="3">
        <v>20</v>
      </c>
      <c r="P24" s="3" t="s">
        <v>264</v>
      </c>
    </row>
    <row r="25" spans="1:16" ht="12.75">
      <c r="A25">
        <v>17</v>
      </c>
      <c r="B25" t="s">
        <v>14</v>
      </c>
      <c r="C25" t="s">
        <v>15</v>
      </c>
      <c r="D25" s="11">
        <v>3.611111111111111</v>
      </c>
      <c r="E25" s="11">
        <v>3.333333333333333</v>
      </c>
      <c r="F25" s="11">
        <v>3.0555555555555554</v>
      </c>
      <c r="G25" s="11">
        <v>3.611111111111111</v>
      </c>
      <c r="H25" s="11">
        <v>5.833333333333333</v>
      </c>
      <c r="I25" s="11">
        <v>7.5</v>
      </c>
      <c r="J25" s="11">
        <v>6.944444444444445</v>
      </c>
      <c r="K25" s="11">
        <v>6.666666666666666</v>
      </c>
      <c r="L25" s="11">
        <v>7.222222222222222</v>
      </c>
      <c r="M25" s="11">
        <v>4.722222222222222</v>
      </c>
      <c r="N25" s="11">
        <v>4.166666666666667</v>
      </c>
      <c r="O25" s="11">
        <v>3.333333333333333</v>
      </c>
      <c r="P25" s="11" t="s">
        <v>267</v>
      </c>
    </row>
    <row r="26" spans="1:16" ht="12.75">
      <c r="A26" s="4">
        <v>18</v>
      </c>
      <c r="B26" t="s">
        <v>16</v>
      </c>
      <c r="C26" t="s">
        <v>17</v>
      </c>
      <c r="D26" s="3">
        <v>19.7</v>
      </c>
      <c r="E26" s="3">
        <v>19.5</v>
      </c>
      <c r="F26" s="3">
        <v>19</v>
      </c>
      <c r="G26" s="3">
        <v>17.5</v>
      </c>
      <c r="H26" s="3">
        <v>15.7</v>
      </c>
      <c r="I26" s="3">
        <v>13.7</v>
      </c>
      <c r="J26" s="3">
        <v>12.9</v>
      </c>
      <c r="K26" s="3">
        <v>14.2</v>
      </c>
      <c r="L26" s="3">
        <v>16.4</v>
      </c>
      <c r="M26" s="3">
        <v>18.2</v>
      </c>
      <c r="N26" s="3">
        <v>19.1</v>
      </c>
      <c r="O26" s="3">
        <v>19.5</v>
      </c>
      <c r="P26" t="s">
        <v>259</v>
      </c>
    </row>
    <row r="27" spans="1:16" ht="12.75">
      <c r="A27">
        <v>18</v>
      </c>
      <c r="B27" t="s">
        <v>16</v>
      </c>
      <c r="C27" t="s">
        <v>17</v>
      </c>
      <c r="D27" s="3">
        <v>30.2</v>
      </c>
      <c r="E27" s="3">
        <v>29.8</v>
      </c>
      <c r="F27" s="3">
        <v>29.8</v>
      </c>
      <c r="G27" s="3">
        <v>29</v>
      </c>
      <c r="H27" s="3">
        <v>27.6</v>
      </c>
      <c r="I27" s="3">
        <v>26.7</v>
      </c>
      <c r="J27" s="3">
        <v>27.2</v>
      </c>
      <c r="K27" s="3">
        <v>27.5</v>
      </c>
      <c r="L27" s="3">
        <v>30.6</v>
      </c>
      <c r="M27" s="3">
        <v>31</v>
      </c>
      <c r="N27" s="3">
        <v>31.1</v>
      </c>
      <c r="O27" s="3">
        <v>30.5</v>
      </c>
      <c r="P27" s="3" t="s">
        <v>261</v>
      </c>
    </row>
    <row r="28" spans="1:16" ht="12.75">
      <c r="A28">
        <v>18</v>
      </c>
      <c r="B28" t="s">
        <v>16</v>
      </c>
      <c r="C28" t="s">
        <v>17</v>
      </c>
      <c r="D28" s="21">
        <v>41.1</v>
      </c>
      <c r="E28" s="21">
        <v>39.9</v>
      </c>
      <c r="F28" s="21">
        <v>37.2</v>
      </c>
      <c r="G28" s="21">
        <v>32.8</v>
      </c>
      <c r="H28" s="21">
        <v>28.5</v>
      </c>
      <c r="I28" s="21">
        <v>26.2</v>
      </c>
      <c r="J28" s="21">
        <v>27</v>
      </c>
      <c r="K28" s="21">
        <v>30.6</v>
      </c>
      <c r="L28" s="21">
        <v>35.2</v>
      </c>
      <c r="M28" s="21">
        <v>38.7</v>
      </c>
      <c r="N28" s="21">
        <v>40.6</v>
      </c>
      <c r="O28" s="21">
        <v>41.2</v>
      </c>
      <c r="P28" s="3" t="s">
        <v>262</v>
      </c>
    </row>
    <row r="29" spans="1:16" ht="12.75">
      <c r="A29">
        <v>18</v>
      </c>
      <c r="B29" t="s">
        <v>16</v>
      </c>
      <c r="C29" t="s">
        <v>17</v>
      </c>
      <c r="D29">
        <v>0.064</v>
      </c>
      <c r="E29">
        <v>0.064</v>
      </c>
      <c r="F29">
        <v>0.064</v>
      </c>
      <c r="G29">
        <v>0.064</v>
      </c>
      <c r="H29">
        <v>0.064</v>
      </c>
      <c r="I29">
        <v>0.064</v>
      </c>
      <c r="J29">
        <v>0.064</v>
      </c>
      <c r="K29">
        <v>0.064</v>
      </c>
      <c r="L29">
        <v>0.064</v>
      </c>
      <c r="M29">
        <v>0.064</v>
      </c>
      <c r="N29">
        <v>0.064</v>
      </c>
      <c r="O29">
        <v>0.064</v>
      </c>
      <c r="P29" s="25" t="s">
        <v>263</v>
      </c>
    </row>
    <row r="30" spans="1:16" ht="12.75">
      <c r="A30">
        <v>18</v>
      </c>
      <c r="B30" t="s">
        <v>16</v>
      </c>
      <c r="C30" t="s">
        <v>17</v>
      </c>
      <c r="D30" s="3">
        <v>25.4</v>
      </c>
      <c r="E30" s="3">
        <v>25.4</v>
      </c>
      <c r="F30" s="3">
        <v>25</v>
      </c>
      <c r="G30" s="3">
        <v>24</v>
      </c>
      <c r="H30" s="3">
        <v>22.4</v>
      </c>
      <c r="I30" s="3">
        <v>21</v>
      </c>
      <c r="J30" s="3">
        <v>21.1</v>
      </c>
      <c r="K30" s="3">
        <v>23.4</v>
      </c>
      <c r="L30" s="3">
        <v>25.3</v>
      </c>
      <c r="M30" s="3">
        <v>26.1</v>
      </c>
      <c r="N30" s="3">
        <v>26</v>
      </c>
      <c r="O30" s="3">
        <v>25.8</v>
      </c>
      <c r="P30" s="3" t="s">
        <v>264</v>
      </c>
    </row>
    <row r="31" spans="1:16" ht="12.75">
      <c r="A31">
        <v>18</v>
      </c>
      <c r="B31" t="s">
        <v>16</v>
      </c>
      <c r="C31" t="s">
        <v>17</v>
      </c>
      <c r="D31" s="11">
        <v>3.0864197530864197</v>
      </c>
      <c r="E31" s="11">
        <v>3.0864197530864197</v>
      </c>
      <c r="F31" s="11">
        <v>3.0864197530864197</v>
      </c>
      <c r="G31" s="11">
        <v>3.0864197530864197</v>
      </c>
      <c r="H31" s="11">
        <v>3.0864197530864197</v>
      </c>
      <c r="I31" s="11">
        <v>3.60082304526749</v>
      </c>
      <c r="J31" s="11">
        <v>4.11522633744856</v>
      </c>
      <c r="K31" s="11">
        <v>4.11522633744856</v>
      </c>
      <c r="L31" s="11">
        <v>4.11522633744856</v>
      </c>
      <c r="M31" s="11">
        <v>4.11522633744856</v>
      </c>
      <c r="N31" s="11">
        <v>3.60082304526749</v>
      </c>
      <c r="O31" s="11">
        <v>3.0864197530864197</v>
      </c>
      <c r="P31" s="11" t="s">
        <v>267</v>
      </c>
    </row>
    <row r="32" spans="1:16" ht="12.75">
      <c r="A32" s="4">
        <v>24</v>
      </c>
      <c r="B32" t="s">
        <v>18</v>
      </c>
      <c r="C32" t="s">
        <v>10</v>
      </c>
      <c r="D32" s="3">
        <v>21.9</v>
      </c>
      <c r="E32" s="3">
        <v>21.7</v>
      </c>
      <c r="F32" s="3">
        <v>21.3</v>
      </c>
      <c r="G32" s="3">
        <v>20.3</v>
      </c>
      <c r="H32" s="3">
        <v>16.8</v>
      </c>
      <c r="I32" s="3">
        <v>15.2</v>
      </c>
      <c r="J32" s="3">
        <v>13.9</v>
      </c>
      <c r="K32" s="3">
        <v>16.1</v>
      </c>
      <c r="L32" s="3">
        <v>17.3</v>
      </c>
      <c r="M32" s="3">
        <v>19.5</v>
      </c>
      <c r="N32" s="3">
        <v>20.6</v>
      </c>
      <c r="O32" s="3">
        <v>21.7</v>
      </c>
      <c r="P32" t="s">
        <v>259</v>
      </c>
    </row>
    <row r="33" spans="1:16" ht="12.75">
      <c r="A33">
        <v>24</v>
      </c>
      <c r="B33" t="s">
        <v>18</v>
      </c>
      <c r="C33" t="s">
        <v>10</v>
      </c>
      <c r="D33">
        <v>31.4</v>
      </c>
      <c r="E33">
        <v>32.1</v>
      </c>
      <c r="F33">
        <v>31.9</v>
      </c>
      <c r="G33">
        <v>30.1</v>
      </c>
      <c r="H33">
        <v>25.6</v>
      </c>
      <c r="I33">
        <v>25.7</v>
      </c>
      <c r="J33">
        <v>26.2</v>
      </c>
      <c r="K33">
        <v>28.2</v>
      </c>
      <c r="L33">
        <v>29.1</v>
      </c>
      <c r="M33">
        <v>31.8</v>
      </c>
      <c r="N33">
        <v>32.7</v>
      </c>
      <c r="O33">
        <v>30.5</v>
      </c>
      <c r="P33" s="3" t="s">
        <v>261</v>
      </c>
    </row>
    <row r="34" spans="1:16" ht="12.75">
      <c r="A34">
        <v>24</v>
      </c>
      <c r="B34" t="s">
        <v>18</v>
      </c>
      <c r="C34" t="s">
        <v>10</v>
      </c>
      <c r="D34" s="21">
        <v>41.5</v>
      </c>
      <c r="E34" s="21">
        <v>40</v>
      </c>
      <c r="F34" s="21">
        <v>37</v>
      </c>
      <c r="G34" s="21">
        <v>32.1</v>
      </c>
      <c r="H34" s="21">
        <v>27.5</v>
      </c>
      <c r="I34" s="21">
        <v>25.1</v>
      </c>
      <c r="J34" s="21">
        <v>26</v>
      </c>
      <c r="K34" s="21">
        <v>29.8</v>
      </c>
      <c r="L34" s="21">
        <v>34.7</v>
      </c>
      <c r="M34" s="21">
        <v>38.7</v>
      </c>
      <c r="N34" s="21">
        <v>40.9</v>
      </c>
      <c r="O34" s="21">
        <v>41.7</v>
      </c>
      <c r="P34" s="3" t="s">
        <v>262</v>
      </c>
    </row>
    <row r="35" spans="1:16" ht="12.75">
      <c r="A35">
        <v>24</v>
      </c>
      <c r="B35" t="s">
        <v>18</v>
      </c>
      <c r="C35" t="s">
        <v>10</v>
      </c>
      <c r="D35">
        <v>0.064</v>
      </c>
      <c r="E35">
        <v>0.064</v>
      </c>
      <c r="F35">
        <v>0.064</v>
      </c>
      <c r="G35">
        <v>0.064</v>
      </c>
      <c r="H35">
        <v>0.064</v>
      </c>
      <c r="I35">
        <v>0.064</v>
      </c>
      <c r="J35">
        <v>0.064</v>
      </c>
      <c r="K35">
        <v>0.064</v>
      </c>
      <c r="L35">
        <v>0.064</v>
      </c>
      <c r="M35">
        <v>0.064</v>
      </c>
      <c r="N35">
        <v>0.064</v>
      </c>
      <c r="O35">
        <v>0.064</v>
      </c>
      <c r="P35" s="25" t="s">
        <v>263</v>
      </c>
    </row>
    <row r="36" spans="1:16" ht="12.75">
      <c r="A36">
        <v>24</v>
      </c>
      <c r="B36" t="s">
        <v>18</v>
      </c>
      <c r="C36" t="s">
        <v>10</v>
      </c>
      <c r="D36" s="3">
        <v>26.7</v>
      </c>
      <c r="E36" s="3">
        <v>26.6</v>
      </c>
      <c r="F36" s="3">
        <v>26.5</v>
      </c>
      <c r="G36" s="3">
        <v>25</v>
      </c>
      <c r="H36" s="3">
        <v>21.4</v>
      </c>
      <c r="I36" s="3">
        <v>20.7</v>
      </c>
      <c r="J36" s="3">
        <v>19.6</v>
      </c>
      <c r="K36" s="3">
        <v>22</v>
      </c>
      <c r="L36" s="3">
        <v>23</v>
      </c>
      <c r="M36" s="3">
        <v>25.5</v>
      </c>
      <c r="N36" s="3">
        <v>26.5</v>
      </c>
      <c r="O36" s="3">
        <v>26.2</v>
      </c>
      <c r="P36" s="3" t="s">
        <v>264</v>
      </c>
    </row>
    <row r="37" spans="1:16" ht="12.75">
      <c r="A37" s="4">
        <v>26</v>
      </c>
      <c r="B37" t="s">
        <v>19</v>
      </c>
      <c r="C37" t="s">
        <v>5</v>
      </c>
      <c r="D37" s="3">
        <v>21.5</v>
      </c>
      <c r="E37" s="3">
        <v>21.2</v>
      </c>
      <c r="F37" s="3">
        <v>21.2</v>
      </c>
      <c r="G37" s="3">
        <v>18.6</v>
      </c>
      <c r="H37" s="3">
        <v>17.5</v>
      </c>
      <c r="I37" s="3">
        <v>15.3</v>
      </c>
      <c r="J37" s="3">
        <v>14.5</v>
      </c>
      <c r="K37" s="3">
        <v>15.6</v>
      </c>
      <c r="L37" s="3">
        <v>17.2</v>
      </c>
      <c r="M37" s="3">
        <v>19.5</v>
      </c>
      <c r="N37" s="3">
        <v>20.1</v>
      </c>
      <c r="O37" s="3">
        <v>21</v>
      </c>
      <c r="P37" t="s">
        <v>259</v>
      </c>
    </row>
    <row r="38" spans="1:16" ht="12.75">
      <c r="A38">
        <v>26</v>
      </c>
      <c r="B38" t="s">
        <v>19</v>
      </c>
      <c r="C38" t="s">
        <v>5</v>
      </c>
      <c r="D38" s="3">
        <v>31.3</v>
      </c>
      <c r="E38" s="3">
        <v>30.8</v>
      </c>
      <c r="F38" s="3">
        <v>31.1</v>
      </c>
      <c r="G38" s="3">
        <v>29.4</v>
      </c>
      <c r="H38" s="3">
        <v>26.8</v>
      </c>
      <c r="I38" s="3">
        <v>24.6</v>
      </c>
      <c r="J38" s="3">
        <v>25.6</v>
      </c>
      <c r="K38" s="3">
        <v>28.3</v>
      </c>
      <c r="L38" s="3">
        <v>29.3</v>
      </c>
      <c r="M38" s="3">
        <v>31.3</v>
      </c>
      <c r="N38" s="3">
        <v>31.5</v>
      </c>
      <c r="O38" s="3">
        <v>31.1</v>
      </c>
      <c r="P38" s="3" t="s">
        <v>261</v>
      </c>
    </row>
    <row r="39" spans="1:16" ht="12.75">
      <c r="A39">
        <v>26</v>
      </c>
      <c r="B39" t="s">
        <v>19</v>
      </c>
      <c r="C39" t="s">
        <v>5</v>
      </c>
      <c r="D39" s="21">
        <v>41.5</v>
      </c>
      <c r="E39" s="21">
        <v>40</v>
      </c>
      <c r="F39" s="21">
        <v>37</v>
      </c>
      <c r="G39" s="21">
        <v>32.1</v>
      </c>
      <c r="H39" s="21">
        <v>27.5</v>
      </c>
      <c r="I39" s="21">
        <v>25.1</v>
      </c>
      <c r="J39" s="21">
        <v>26</v>
      </c>
      <c r="K39" s="21">
        <v>29.8</v>
      </c>
      <c r="L39" s="21">
        <v>34.7</v>
      </c>
      <c r="M39" s="21">
        <v>38.7</v>
      </c>
      <c r="N39" s="21">
        <v>40.9</v>
      </c>
      <c r="O39" s="21">
        <v>41.7</v>
      </c>
      <c r="P39" s="3" t="s">
        <v>262</v>
      </c>
    </row>
    <row r="40" spans="1:16" ht="12.75">
      <c r="A40">
        <v>26</v>
      </c>
      <c r="B40" t="s">
        <v>19</v>
      </c>
      <c r="C40" t="s">
        <v>5</v>
      </c>
      <c r="D40">
        <v>0.064</v>
      </c>
      <c r="E40">
        <v>0.064</v>
      </c>
      <c r="F40">
        <v>0.064</v>
      </c>
      <c r="G40">
        <v>0.064</v>
      </c>
      <c r="H40">
        <v>0.064</v>
      </c>
      <c r="I40">
        <v>0.064</v>
      </c>
      <c r="J40">
        <v>0.064</v>
      </c>
      <c r="K40">
        <v>0.064</v>
      </c>
      <c r="L40">
        <v>0.064</v>
      </c>
      <c r="M40">
        <v>0.064</v>
      </c>
      <c r="N40">
        <v>0.064</v>
      </c>
      <c r="O40">
        <v>0.064</v>
      </c>
      <c r="P40" s="25" t="s">
        <v>263</v>
      </c>
    </row>
    <row r="41" spans="1:16" ht="12.75">
      <c r="A41">
        <v>26</v>
      </c>
      <c r="B41" t="s">
        <v>19</v>
      </c>
      <c r="C41" t="s">
        <v>5</v>
      </c>
      <c r="D41" s="3">
        <v>26.2</v>
      </c>
      <c r="E41" s="3">
        <v>25.9</v>
      </c>
      <c r="F41" s="3">
        <v>26.1</v>
      </c>
      <c r="G41" s="3">
        <v>24.3</v>
      </c>
      <c r="H41" s="3">
        <v>22.2</v>
      </c>
      <c r="I41" s="3">
        <v>19.7</v>
      </c>
      <c r="J41" s="3">
        <v>20</v>
      </c>
      <c r="K41" s="3">
        <v>21.7</v>
      </c>
      <c r="L41" s="3">
        <v>23.2</v>
      </c>
      <c r="M41" s="3">
        <v>25.4</v>
      </c>
      <c r="N41" s="3">
        <v>25.8</v>
      </c>
      <c r="O41" s="3">
        <v>26.1</v>
      </c>
      <c r="P41" s="3" t="s">
        <v>264</v>
      </c>
    </row>
    <row r="42" spans="1:16" ht="12.75">
      <c r="A42">
        <v>26</v>
      </c>
      <c r="B42" t="s">
        <v>19</v>
      </c>
      <c r="C42" t="s">
        <v>5</v>
      </c>
      <c r="D42" s="11">
        <v>3.0555555555555554</v>
      </c>
      <c r="E42" s="11">
        <v>2.7777777777777777</v>
      </c>
      <c r="F42" s="11">
        <v>2.7777777777777777</v>
      </c>
      <c r="G42" s="11">
        <v>3.0555555555555554</v>
      </c>
      <c r="H42" s="11">
        <v>3.611111111111111</v>
      </c>
      <c r="I42" s="11">
        <v>4.166666666666667</v>
      </c>
      <c r="J42" s="11">
        <v>4.444444444444445</v>
      </c>
      <c r="K42" s="11">
        <v>4.166666666666667</v>
      </c>
      <c r="L42" s="11">
        <v>3.888888888888889</v>
      </c>
      <c r="M42" s="11">
        <v>3.611111111111111</v>
      </c>
      <c r="N42" s="11">
        <v>3.333333333333333</v>
      </c>
      <c r="O42" s="11">
        <v>3.333333333333333</v>
      </c>
      <c r="P42" s="11" t="s">
        <v>267</v>
      </c>
    </row>
    <row r="43" spans="1:16" ht="12.75">
      <c r="A43" s="4">
        <v>28</v>
      </c>
      <c r="B43" t="s">
        <v>21</v>
      </c>
      <c r="C43" t="s">
        <v>5</v>
      </c>
      <c r="D43" s="3">
        <v>21.4</v>
      </c>
      <c r="E43" s="3">
        <v>21.4</v>
      </c>
      <c r="F43" s="3">
        <v>20.8</v>
      </c>
      <c r="G43" s="3">
        <v>19</v>
      </c>
      <c r="H43" s="3">
        <v>17.4</v>
      </c>
      <c r="I43" s="3">
        <v>16.5</v>
      </c>
      <c r="J43" s="3">
        <v>15.3</v>
      </c>
      <c r="K43" s="3">
        <v>16.5</v>
      </c>
      <c r="L43" s="3">
        <v>18.4</v>
      </c>
      <c r="M43" s="3">
        <v>19.8</v>
      </c>
      <c r="N43" s="3">
        <v>20.7</v>
      </c>
      <c r="O43" s="3">
        <v>21.3</v>
      </c>
      <c r="P43" t="s">
        <v>259</v>
      </c>
    </row>
    <row r="44" spans="1:16" ht="12.75">
      <c r="A44">
        <v>28</v>
      </c>
      <c r="B44" t="s">
        <v>21</v>
      </c>
      <c r="C44" t="s">
        <v>5</v>
      </c>
      <c r="D44" s="3">
        <v>30.4</v>
      </c>
      <c r="E44" s="3">
        <v>30.5</v>
      </c>
      <c r="F44" s="3">
        <v>30.1</v>
      </c>
      <c r="G44" s="3">
        <v>28.5</v>
      </c>
      <c r="H44" s="3">
        <v>26</v>
      </c>
      <c r="I44" s="3">
        <v>23.9</v>
      </c>
      <c r="J44" s="3">
        <v>24.6</v>
      </c>
      <c r="K44" s="3">
        <v>27.4</v>
      </c>
      <c r="L44" s="3">
        <v>29.2</v>
      </c>
      <c r="M44" s="3">
        <v>30.5</v>
      </c>
      <c r="N44" s="3">
        <v>30.8</v>
      </c>
      <c r="O44" s="3">
        <v>30.8</v>
      </c>
      <c r="P44" s="3" t="s">
        <v>261</v>
      </c>
    </row>
    <row r="45" spans="1:16" ht="12.75">
      <c r="A45">
        <v>28</v>
      </c>
      <c r="B45" t="s">
        <v>21</v>
      </c>
      <c r="C45" t="s">
        <v>5</v>
      </c>
      <c r="D45" s="21">
        <v>41.5</v>
      </c>
      <c r="E45" s="21">
        <v>40</v>
      </c>
      <c r="F45" s="21">
        <v>37</v>
      </c>
      <c r="G45" s="21">
        <v>32.1</v>
      </c>
      <c r="H45" s="21">
        <v>27.5</v>
      </c>
      <c r="I45" s="21">
        <v>25.1</v>
      </c>
      <c r="J45" s="21">
        <v>26</v>
      </c>
      <c r="K45" s="21">
        <v>29.8</v>
      </c>
      <c r="L45" s="21">
        <v>34.7</v>
      </c>
      <c r="M45" s="21">
        <v>38.7</v>
      </c>
      <c r="N45" s="21">
        <v>40.9</v>
      </c>
      <c r="O45" s="21">
        <v>41.7</v>
      </c>
      <c r="P45" s="3" t="s">
        <v>262</v>
      </c>
    </row>
    <row r="46" spans="1:16" ht="12.75">
      <c r="A46">
        <v>28</v>
      </c>
      <c r="B46" t="s">
        <v>21</v>
      </c>
      <c r="C46" t="s">
        <v>5</v>
      </c>
      <c r="D46">
        <v>0.064</v>
      </c>
      <c r="E46">
        <v>0.064</v>
      </c>
      <c r="F46">
        <v>0.064</v>
      </c>
      <c r="G46">
        <v>0.064</v>
      </c>
      <c r="H46">
        <v>0.064</v>
      </c>
      <c r="I46">
        <v>0.064</v>
      </c>
      <c r="J46">
        <v>0.064</v>
      </c>
      <c r="K46">
        <v>0.064</v>
      </c>
      <c r="L46">
        <v>0.064</v>
      </c>
      <c r="M46">
        <v>0.064</v>
      </c>
      <c r="N46">
        <v>0.064</v>
      </c>
      <c r="O46">
        <v>0.064</v>
      </c>
      <c r="P46" s="25" t="s">
        <v>263</v>
      </c>
    </row>
    <row r="47" spans="1:16" ht="12.75">
      <c r="A47">
        <v>28</v>
      </c>
      <c r="B47" t="s">
        <v>21</v>
      </c>
      <c r="C47" t="s">
        <v>5</v>
      </c>
      <c r="D47" s="3">
        <v>26.4</v>
      </c>
      <c r="E47" s="3">
        <v>26.3</v>
      </c>
      <c r="F47" s="3">
        <v>25.8</v>
      </c>
      <c r="G47" s="3">
        <v>24.2</v>
      </c>
      <c r="H47" s="3">
        <v>22</v>
      </c>
      <c r="I47" s="3">
        <v>20.3</v>
      </c>
      <c r="J47" s="3">
        <v>20.2</v>
      </c>
      <c r="K47" s="3">
        <v>22.6</v>
      </c>
      <c r="L47" s="3">
        <v>24.5</v>
      </c>
      <c r="M47" s="3">
        <v>26</v>
      </c>
      <c r="N47" s="3">
        <v>26.8</v>
      </c>
      <c r="O47" s="3">
        <v>26.7</v>
      </c>
      <c r="P47" s="3" t="s">
        <v>264</v>
      </c>
    </row>
    <row r="48" spans="1:16" ht="12.75">
      <c r="A48">
        <v>28</v>
      </c>
      <c r="B48" t="s">
        <v>21</v>
      </c>
      <c r="C48" t="s">
        <v>5</v>
      </c>
      <c r="D48" s="11">
        <v>4.62962962962963</v>
      </c>
      <c r="E48" s="11">
        <v>4.62962962962963</v>
      </c>
      <c r="F48" s="11">
        <v>4.11522633744856</v>
      </c>
      <c r="G48" s="11">
        <v>4.11522633744856</v>
      </c>
      <c r="H48" s="11">
        <v>4.62962962962963</v>
      </c>
      <c r="I48" s="11">
        <v>5.65843621399177</v>
      </c>
      <c r="J48" s="11">
        <v>5.65843621399177</v>
      </c>
      <c r="K48" s="11">
        <v>5.65843621399177</v>
      </c>
      <c r="L48" s="11">
        <v>5.65843621399177</v>
      </c>
      <c r="M48" s="11">
        <v>5.1440329218107</v>
      </c>
      <c r="N48" s="11">
        <v>5.1440329218107</v>
      </c>
      <c r="O48" s="11">
        <v>4.62962962962963</v>
      </c>
      <c r="P48" s="11" t="s">
        <v>267</v>
      </c>
    </row>
    <row r="49" spans="1:16" ht="12.75">
      <c r="A49" s="4">
        <v>44</v>
      </c>
      <c r="B49" t="s">
        <v>22</v>
      </c>
      <c r="C49" t="s">
        <v>8</v>
      </c>
      <c r="D49" s="3">
        <v>17</v>
      </c>
      <c r="E49" s="3">
        <v>16.6</v>
      </c>
      <c r="F49" s="3">
        <v>16.3</v>
      </c>
      <c r="G49" s="3">
        <v>14.9</v>
      </c>
      <c r="H49" s="3">
        <v>13.2</v>
      </c>
      <c r="I49" s="3">
        <v>11.9</v>
      </c>
      <c r="J49" s="3">
        <v>11</v>
      </c>
      <c r="K49" s="3">
        <v>12.1</v>
      </c>
      <c r="L49" s="3">
        <v>14.1</v>
      </c>
      <c r="M49" s="3">
        <v>15.5</v>
      </c>
      <c r="N49" s="3">
        <v>16.2</v>
      </c>
      <c r="O49" s="3">
        <v>16.7</v>
      </c>
      <c r="P49" t="s">
        <v>259</v>
      </c>
    </row>
    <row r="50" spans="1:16" ht="12.75">
      <c r="A50">
        <v>44</v>
      </c>
      <c r="B50" t="s">
        <v>22</v>
      </c>
      <c r="C50" t="s">
        <v>8</v>
      </c>
      <c r="D50" s="3">
        <v>28.6</v>
      </c>
      <c r="E50" s="3">
        <v>28.5</v>
      </c>
      <c r="F50" s="3">
        <v>28.4</v>
      </c>
      <c r="G50" s="3">
        <v>27.1</v>
      </c>
      <c r="H50" s="3">
        <v>25.7</v>
      </c>
      <c r="I50" s="3">
        <v>24.2</v>
      </c>
      <c r="J50" s="3">
        <v>24.4</v>
      </c>
      <c r="K50" s="3">
        <v>25.7</v>
      </c>
      <c r="L50" s="3">
        <v>27.1</v>
      </c>
      <c r="M50" s="3">
        <v>28.1</v>
      </c>
      <c r="N50" s="3">
        <v>28.7</v>
      </c>
      <c r="O50" s="3">
        <v>29</v>
      </c>
      <c r="P50" s="3" t="s">
        <v>261</v>
      </c>
    </row>
    <row r="51" spans="1:16" ht="12.75">
      <c r="A51">
        <v>44</v>
      </c>
      <c r="B51" t="s">
        <v>22</v>
      </c>
      <c r="C51" t="s">
        <v>8</v>
      </c>
      <c r="D51" s="21">
        <v>41.5</v>
      </c>
      <c r="E51" s="21">
        <v>40</v>
      </c>
      <c r="F51" s="21">
        <v>37</v>
      </c>
      <c r="G51" s="21">
        <v>32.1</v>
      </c>
      <c r="H51" s="21">
        <v>27.5</v>
      </c>
      <c r="I51" s="21">
        <v>25.1</v>
      </c>
      <c r="J51" s="21">
        <v>26</v>
      </c>
      <c r="K51" s="21">
        <v>29.8</v>
      </c>
      <c r="L51" s="21">
        <v>34.7</v>
      </c>
      <c r="M51" s="21">
        <v>38.7</v>
      </c>
      <c r="N51" s="21">
        <v>40.9</v>
      </c>
      <c r="O51" s="21">
        <v>41.7</v>
      </c>
      <c r="P51" s="3" t="s">
        <v>262</v>
      </c>
    </row>
    <row r="52" spans="1:16" ht="12.75">
      <c r="A52">
        <v>44</v>
      </c>
      <c r="B52" t="s">
        <v>22</v>
      </c>
      <c r="C52" t="s">
        <v>8</v>
      </c>
      <c r="D52">
        <v>0.057</v>
      </c>
      <c r="E52">
        <v>0.057</v>
      </c>
      <c r="F52">
        <v>0.057</v>
      </c>
      <c r="G52">
        <v>0.057</v>
      </c>
      <c r="H52">
        <v>0.057</v>
      </c>
      <c r="I52">
        <v>0.057</v>
      </c>
      <c r="J52">
        <v>0.057</v>
      </c>
      <c r="K52">
        <v>0.057</v>
      </c>
      <c r="L52">
        <v>0.057</v>
      </c>
      <c r="M52">
        <v>0.057</v>
      </c>
      <c r="N52">
        <v>0.057</v>
      </c>
      <c r="O52">
        <v>0.057</v>
      </c>
      <c r="P52" s="25" t="s">
        <v>263</v>
      </c>
    </row>
    <row r="53" spans="1:16" ht="12.75">
      <c r="A53">
        <v>44</v>
      </c>
      <c r="B53" t="s">
        <v>22</v>
      </c>
      <c r="C53" t="s">
        <v>8</v>
      </c>
      <c r="D53" s="3">
        <v>22.8</v>
      </c>
      <c r="E53" s="3">
        <v>22.5</v>
      </c>
      <c r="F53" s="3">
        <v>22.4</v>
      </c>
      <c r="G53" s="3">
        <v>21</v>
      </c>
      <c r="H53" s="3">
        <v>19.5</v>
      </c>
      <c r="I53" s="3">
        <v>18.1</v>
      </c>
      <c r="J53" s="3">
        <v>17.7</v>
      </c>
      <c r="K53" s="3">
        <v>18.8</v>
      </c>
      <c r="L53" s="3">
        <v>20.5</v>
      </c>
      <c r="M53" s="3">
        <v>21.8</v>
      </c>
      <c r="N53" s="3">
        <v>22.4</v>
      </c>
      <c r="O53" s="3">
        <v>22.8</v>
      </c>
      <c r="P53" s="3" t="s">
        <v>264</v>
      </c>
    </row>
    <row r="54" spans="1:16" ht="12.75">
      <c r="A54">
        <v>44</v>
      </c>
      <c r="B54" t="s">
        <v>22</v>
      </c>
      <c r="C54" t="s">
        <v>8</v>
      </c>
      <c r="D54" s="11">
        <v>1.1111111111111112</v>
      </c>
      <c r="E54" s="11">
        <v>1.1111111111111112</v>
      </c>
      <c r="F54" s="11">
        <v>1.1111111111111112</v>
      </c>
      <c r="G54" s="11">
        <v>1.3888888888888888</v>
      </c>
      <c r="H54" s="11">
        <v>1.3888888888888888</v>
      </c>
      <c r="I54" s="11">
        <v>1.6666666666666665</v>
      </c>
      <c r="J54" s="11">
        <v>1.6666666666666665</v>
      </c>
      <c r="K54" s="11">
        <v>1.9444444444444444</v>
      </c>
      <c r="L54" s="11">
        <v>1.9444444444444444</v>
      </c>
      <c r="M54" s="11">
        <v>1.6666666666666665</v>
      </c>
      <c r="N54" s="11">
        <v>1.3888888888888888</v>
      </c>
      <c r="O54" s="11">
        <v>1.1111111111111112</v>
      </c>
      <c r="P54" s="11" t="s">
        <v>267</v>
      </c>
    </row>
    <row r="55" spans="1:16" ht="12.75">
      <c r="A55" s="4">
        <v>47</v>
      </c>
      <c r="B55" t="s">
        <v>23</v>
      </c>
      <c r="C55" t="s">
        <v>24</v>
      </c>
      <c r="D55" s="3">
        <v>22.4</v>
      </c>
      <c r="E55" s="3">
        <v>22.3</v>
      </c>
      <c r="F55" s="3">
        <v>22.1</v>
      </c>
      <c r="G55" s="3">
        <v>20.5</v>
      </c>
      <c r="H55" s="3">
        <v>18.2</v>
      </c>
      <c r="I55" s="3">
        <v>16</v>
      </c>
      <c r="J55" s="3">
        <v>14.4</v>
      </c>
      <c r="K55" s="3">
        <v>16.5</v>
      </c>
      <c r="L55" s="3">
        <v>17.9</v>
      </c>
      <c r="M55" s="3">
        <v>20.3</v>
      </c>
      <c r="N55" s="3">
        <v>21.6</v>
      </c>
      <c r="O55" s="3">
        <v>22.3</v>
      </c>
      <c r="P55" t="s">
        <v>259</v>
      </c>
    </row>
    <row r="56" spans="1:16" ht="12.75">
      <c r="A56">
        <v>47</v>
      </c>
      <c r="B56" t="s">
        <v>23</v>
      </c>
      <c r="C56" t="s">
        <v>24</v>
      </c>
      <c r="D56" s="3">
        <v>31.8</v>
      </c>
      <c r="E56" s="3">
        <v>31.7</v>
      </c>
      <c r="F56" s="3">
        <v>31.7</v>
      </c>
      <c r="G56" s="3">
        <v>30</v>
      </c>
      <c r="H56" s="3">
        <v>27</v>
      </c>
      <c r="I56" s="3">
        <v>25.5</v>
      </c>
      <c r="J56" s="3">
        <v>26.5</v>
      </c>
      <c r="K56" s="3">
        <v>28.9</v>
      </c>
      <c r="L56" s="3">
        <v>29.6</v>
      </c>
      <c r="M56" s="3">
        <v>31.9</v>
      </c>
      <c r="N56" s="3">
        <v>32.6</v>
      </c>
      <c r="O56" s="3">
        <v>32.4</v>
      </c>
      <c r="P56" s="3" t="s">
        <v>261</v>
      </c>
    </row>
    <row r="57" spans="1:16" ht="12.75">
      <c r="A57">
        <v>47</v>
      </c>
      <c r="B57" t="s">
        <v>23</v>
      </c>
      <c r="C57" t="s">
        <v>24</v>
      </c>
      <c r="D57" s="21">
        <v>41.5</v>
      </c>
      <c r="E57" s="21">
        <v>40</v>
      </c>
      <c r="F57" s="21">
        <v>37</v>
      </c>
      <c r="G57" s="21">
        <v>32.1</v>
      </c>
      <c r="H57" s="21">
        <v>27.5</v>
      </c>
      <c r="I57" s="21">
        <v>25.1</v>
      </c>
      <c r="J57" s="21">
        <v>26</v>
      </c>
      <c r="K57" s="21">
        <v>29.8</v>
      </c>
      <c r="L57" s="21">
        <v>34.7</v>
      </c>
      <c r="M57" s="21">
        <v>38.7</v>
      </c>
      <c r="N57" s="21">
        <v>40.9</v>
      </c>
      <c r="O57" s="21">
        <v>41.7</v>
      </c>
      <c r="P57" s="3" t="s">
        <v>262</v>
      </c>
    </row>
    <row r="58" spans="1:16" ht="12.75">
      <c r="A58">
        <v>47</v>
      </c>
      <c r="B58" t="s">
        <v>23</v>
      </c>
      <c r="C58" t="s">
        <v>24</v>
      </c>
      <c r="D58">
        <v>0.066</v>
      </c>
      <c r="E58">
        <v>0.066</v>
      </c>
      <c r="F58">
        <v>0.066</v>
      </c>
      <c r="G58">
        <v>0.066</v>
      </c>
      <c r="H58">
        <v>0.066</v>
      </c>
      <c r="I58">
        <v>0.066</v>
      </c>
      <c r="J58">
        <v>0.066</v>
      </c>
      <c r="K58">
        <v>0.066</v>
      </c>
      <c r="L58">
        <v>0.066</v>
      </c>
      <c r="M58">
        <v>0.066</v>
      </c>
      <c r="N58">
        <v>0.066</v>
      </c>
      <c r="O58">
        <v>0.066</v>
      </c>
      <c r="P58" s="25" t="s">
        <v>263</v>
      </c>
    </row>
    <row r="59" spans="1:16" ht="12.75">
      <c r="A59">
        <v>47</v>
      </c>
      <c r="B59" t="s">
        <v>23</v>
      </c>
      <c r="C59" t="s">
        <v>24</v>
      </c>
      <c r="D59" s="3">
        <v>27.1</v>
      </c>
      <c r="E59" s="3">
        <v>27</v>
      </c>
      <c r="F59" s="3">
        <v>26.9</v>
      </c>
      <c r="G59" s="3">
        <v>25.4</v>
      </c>
      <c r="H59" s="3">
        <v>22.6</v>
      </c>
      <c r="I59" s="3">
        <v>20.7</v>
      </c>
      <c r="J59" s="3">
        <v>20.2</v>
      </c>
      <c r="K59" s="3">
        <v>22.6</v>
      </c>
      <c r="L59" s="3">
        <v>23.7</v>
      </c>
      <c r="M59" s="3">
        <v>26.2</v>
      </c>
      <c r="N59" s="3">
        <v>27.2</v>
      </c>
      <c r="O59" s="3">
        <v>27.3</v>
      </c>
      <c r="P59" s="3" t="s">
        <v>264</v>
      </c>
    </row>
    <row r="60" spans="1:16" ht="12.75">
      <c r="A60">
        <v>47</v>
      </c>
      <c r="B60" t="s">
        <v>23</v>
      </c>
      <c r="C60" t="s">
        <v>24</v>
      </c>
      <c r="D60" s="11">
        <v>1.1111111111111112</v>
      </c>
      <c r="E60" s="11">
        <v>0.8333333333333333</v>
      </c>
      <c r="F60" s="11">
        <v>1.1111111111111112</v>
      </c>
      <c r="G60" s="11">
        <v>1.3888888888888888</v>
      </c>
      <c r="H60" s="11">
        <v>1.3888888888888888</v>
      </c>
      <c r="I60" s="11">
        <v>1.3888888888888888</v>
      </c>
      <c r="J60" s="11">
        <v>1.3888888888888888</v>
      </c>
      <c r="K60" s="11">
        <v>1.3888888888888888</v>
      </c>
      <c r="L60" s="11">
        <v>1.6666666666666665</v>
      </c>
      <c r="M60" s="11">
        <v>1.3888888888888888</v>
      </c>
      <c r="N60" s="11">
        <v>1.3888888888888888</v>
      </c>
      <c r="O60" s="11">
        <v>1.1111111111111112</v>
      </c>
      <c r="P60" s="11" t="s">
        <v>267</v>
      </c>
    </row>
    <row r="61" spans="1:16" ht="12.75">
      <c r="A61" s="4">
        <v>51</v>
      </c>
      <c r="B61" t="s">
        <v>25</v>
      </c>
      <c r="C61" t="s">
        <v>4</v>
      </c>
      <c r="D61" s="3">
        <v>19.3</v>
      </c>
      <c r="E61" s="3">
        <v>18.6</v>
      </c>
      <c r="F61" s="3">
        <v>17.7</v>
      </c>
      <c r="G61" s="3">
        <v>15.4</v>
      </c>
      <c r="H61" s="3">
        <v>13</v>
      </c>
      <c r="I61" s="3">
        <v>13.7</v>
      </c>
      <c r="J61" s="3">
        <v>11.7</v>
      </c>
      <c r="K61" s="3">
        <v>13.7</v>
      </c>
      <c r="L61" s="3">
        <v>15.4</v>
      </c>
      <c r="M61" s="3">
        <v>15.9</v>
      </c>
      <c r="N61" s="3">
        <v>18.4</v>
      </c>
      <c r="O61" s="3">
        <v>18.1</v>
      </c>
      <c r="P61" t="s">
        <v>259</v>
      </c>
    </row>
    <row r="62" spans="1:16" ht="12.75">
      <c r="A62">
        <v>51</v>
      </c>
      <c r="B62" t="s">
        <v>25</v>
      </c>
      <c r="C62" t="s">
        <v>4</v>
      </c>
      <c r="D62" s="3">
        <v>33.5</v>
      </c>
      <c r="E62" s="3">
        <v>33.3</v>
      </c>
      <c r="F62" s="3">
        <v>33.3</v>
      </c>
      <c r="G62" s="3">
        <v>32.6</v>
      </c>
      <c r="H62" s="3">
        <v>31.6</v>
      </c>
      <c r="I62" s="3">
        <v>29.3</v>
      </c>
      <c r="J62" s="3">
        <v>30.4</v>
      </c>
      <c r="K62" s="3">
        <v>31.5</v>
      </c>
      <c r="L62" s="3">
        <v>34.3</v>
      </c>
      <c r="M62" s="3">
        <v>33.9</v>
      </c>
      <c r="N62" s="3">
        <v>34.2</v>
      </c>
      <c r="O62" s="3">
        <v>34</v>
      </c>
      <c r="P62" s="3" t="s">
        <v>261</v>
      </c>
    </row>
    <row r="63" spans="1:16" ht="12.75">
      <c r="A63">
        <v>51</v>
      </c>
      <c r="B63" t="s">
        <v>25</v>
      </c>
      <c r="C63" t="s">
        <v>4</v>
      </c>
      <c r="D63" s="21">
        <v>41.5</v>
      </c>
      <c r="E63" s="21">
        <v>40</v>
      </c>
      <c r="F63" s="21">
        <v>37</v>
      </c>
      <c r="G63" s="21">
        <v>32.1</v>
      </c>
      <c r="H63" s="21">
        <v>27.5</v>
      </c>
      <c r="I63" s="21">
        <v>25.1</v>
      </c>
      <c r="J63" s="21">
        <v>26</v>
      </c>
      <c r="K63" s="21">
        <v>29.8</v>
      </c>
      <c r="L63" s="21">
        <v>34.7</v>
      </c>
      <c r="M63" s="21">
        <v>38.7</v>
      </c>
      <c r="N63" s="21">
        <v>40.9</v>
      </c>
      <c r="O63" s="21">
        <v>41.7</v>
      </c>
      <c r="P63" s="3" t="s">
        <v>262</v>
      </c>
    </row>
    <row r="64" spans="1:16" ht="12.75">
      <c r="A64">
        <v>51</v>
      </c>
      <c r="B64" t="s">
        <v>25</v>
      </c>
      <c r="C64" t="s">
        <v>4</v>
      </c>
      <c r="D64">
        <v>0.065</v>
      </c>
      <c r="E64">
        <v>0.065</v>
      </c>
      <c r="F64">
        <v>0.065</v>
      </c>
      <c r="G64">
        <v>0.065</v>
      </c>
      <c r="H64">
        <v>0.065</v>
      </c>
      <c r="I64">
        <v>0.065</v>
      </c>
      <c r="J64">
        <v>0.065</v>
      </c>
      <c r="K64">
        <v>0.065</v>
      </c>
      <c r="L64">
        <v>0.065</v>
      </c>
      <c r="M64">
        <v>0.065</v>
      </c>
      <c r="N64">
        <v>0.065</v>
      </c>
      <c r="O64">
        <v>0.065</v>
      </c>
      <c r="P64" s="25" t="s">
        <v>263</v>
      </c>
    </row>
    <row r="65" spans="1:16" ht="12.75">
      <c r="A65">
        <v>51</v>
      </c>
      <c r="B65" t="s">
        <v>25</v>
      </c>
      <c r="C65" t="s">
        <v>4</v>
      </c>
      <c r="D65" s="3">
        <v>25.4</v>
      </c>
      <c r="E65" s="3">
        <v>25.7</v>
      </c>
      <c r="F65" s="3">
        <v>25.1</v>
      </c>
      <c r="G65" s="3">
        <v>24.4</v>
      </c>
      <c r="H65" s="3">
        <v>22.5</v>
      </c>
      <c r="I65" s="3">
        <v>20.7</v>
      </c>
      <c r="J65" s="3">
        <v>22.4</v>
      </c>
      <c r="K65" s="3">
        <v>21.6</v>
      </c>
      <c r="L65" s="3">
        <v>24.5</v>
      </c>
      <c r="M65" s="3">
        <v>25.4</v>
      </c>
      <c r="N65" s="3">
        <v>26.6</v>
      </c>
      <c r="O65" s="3">
        <v>26</v>
      </c>
      <c r="P65" s="3" t="s">
        <v>264</v>
      </c>
    </row>
    <row r="66" spans="1:16" ht="12.75">
      <c r="A66" s="4">
        <v>52</v>
      </c>
      <c r="B66" t="s">
        <v>26</v>
      </c>
      <c r="C66" t="s">
        <v>4</v>
      </c>
      <c r="D66" s="26">
        <v>20.9</v>
      </c>
      <c r="E66" s="26">
        <v>20.8</v>
      </c>
      <c r="F66" s="26">
        <v>19.9</v>
      </c>
      <c r="G66" s="26">
        <v>18.2</v>
      </c>
      <c r="H66" s="26">
        <v>15.9</v>
      </c>
      <c r="I66" s="26">
        <v>15.7</v>
      </c>
      <c r="J66" s="26">
        <v>15.7</v>
      </c>
      <c r="K66" s="26">
        <v>16.1</v>
      </c>
      <c r="L66" s="26">
        <v>17.6</v>
      </c>
      <c r="M66" s="26">
        <v>18.5</v>
      </c>
      <c r="N66" s="26">
        <v>19.4</v>
      </c>
      <c r="O66" s="26">
        <v>21.2</v>
      </c>
      <c r="P66" t="s">
        <v>259</v>
      </c>
    </row>
    <row r="67" spans="1:16" ht="12.75">
      <c r="A67">
        <v>52</v>
      </c>
      <c r="B67" t="s">
        <v>26</v>
      </c>
      <c r="C67" t="s">
        <v>4</v>
      </c>
      <c r="D67" s="14">
        <v>32.5</v>
      </c>
      <c r="E67" s="14">
        <v>32.5</v>
      </c>
      <c r="F67" s="14">
        <v>32.2</v>
      </c>
      <c r="G67" s="14">
        <v>31.5</v>
      </c>
      <c r="H67" s="14">
        <v>28.7</v>
      </c>
      <c r="I67" s="14">
        <v>27.9</v>
      </c>
      <c r="J67" s="14">
        <v>28.3</v>
      </c>
      <c r="K67" s="14">
        <v>30</v>
      </c>
      <c r="L67" s="14">
        <v>33.9</v>
      </c>
      <c r="M67" s="14">
        <v>33.3</v>
      </c>
      <c r="N67" s="14">
        <v>33.5</v>
      </c>
      <c r="O67" s="14">
        <v>32.2</v>
      </c>
      <c r="P67" s="3" t="s">
        <v>261</v>
      </c>
    </row>
    <row r="68" spans="1:16" ht="12.75">
      <c r="A68">
        <v>52</v>
      </c>
      <c r="B68" t="s">
        <v>26</v>
      </c>
      <c r="C68" t="s">
        <v>4</v>
      </c>
      <c r="D68" s="13">
        <v>41.5</v>
      </c>
      <c r="E68" s="13">
        <v>40</v>
      </c>
      <c r="F68" s="13">
        <v>37</v>
      </c>
      <c r="G68" s="13">
        <v>32.1</v>
      </c>
      <c r="H68" s="13">
        <v>27.5</v>
      </c>
      <c r="I68" s="13">
        <v>25.1</v>
      </c>
      <c r="J68" s="13">
        <v>26</v>
      </c>
      <c r="K68" s="13">
        <v>29.8</v>
      </c>
      <c r="L68" s="13">
        <v>34.7</v>
      </c>
      <c r="M68" s="13">
        <v>38.7</v>
      </c>
      <c r="N68" s="13">
        <v>40.9</v>
      </c>
      <c r="O68" s="13">
        <v>41.7</v>
      </c>
      <c r="P68" s="3" t="s">
        <v>262</v>
      </c>
    </row>
    <row r="69" spans="1:16" ht="12.75">
      <c r="A69">
        <v>52</v>
      </c>
      <c r="B69" t="s">
        <v>26</v>
      </c>
      <c r="C69" t="s">
        <v>4</v>
      </c>
      <c r="D69" s="14">
        <v>0.065</v>
      </c>
      <c r="E69" s="14">
        <v>0.065</v>
      </c>
      <c r="F69" s="14">
        <v>0.065</v>
      </c>
      <c r="G69" s="14">
        <v>0.065</v>
      </c>
      <c r="H69" s="14">
        <v>0.065</v>
      </c>
      <c r="I69" s="14">
        <v>0.065</v>
      </c>
      <c r="J69" s="14">
        <v>0.065</v>
      </c>
      <c r="K69" s="14">
        <v>0.065</v>
      </c>
      <c r="L69" s="14">
        <v>0.065</v>
      </c>
      <c r="M69" s="14">
        <v>0.065</v>
      </c>
      <c r="N69" s="14">
        <v>0.065</v>
      </c>
      <c r="O69" s="14">
        <v>0.065</v>
      </c>
      <c r="P69" s="25" t="s">
        <v>263</v>
      </c>
    </row>
    <row r="70" spans="1:16" ht="12.75">
      <c r="A70" s="4">
        <v>52</v>
      </c>
      <c r="B70" t="s">
        <v>26</v>
      </c>
      <c r="C70" t="s">
        <v>4</v>
      </c>
      <c r="D70" s="26">
        <v>26.7</v>
      </c>
      <c r="E70" s="26">
        <v>26.65</v>
      </c>
      <c r="F70" s="26">
        <v>26.05</v>
      </c>
      <c r="G70" s="26">
        <v>24.85</v>
      </c>
      <c r="H70" s="26">
        <v>22.3</v>
      </c>
      <c r="I70" s="26">
        <v>21.8</v>
      </c>
      <c r="J70" s="26">
        <v>22</v>
      </c>
      <c r="K70" s="26">
        <v>23.05</v>
      </c>
      <c r="L70" s="26">
        <v>25.75</v>
      </c>
      <c r="M70" s="26">
        <v>25.9</v>
      </c>
      <c r="N70" s="26">
        <v>26.45</v>
      </c>
      <c r="O70" s="26">
        <v>26.7</v>
      </c>
      <c r="P70" s="3" t="s">
        <v>264</v>
      </c>
    </row>
    <row r="71" spans="1:16" ht="12.75">
      <c r="A71" s="4">
        <v>57</v>
      </c>
      <c r="B71" t="s">
        <v>27</v>
      </c>
      <c r="C71" t="s">
        <v>20</v>
      </c>
      <c r="D71" s="26">
        <v>15.4</v>
      </c>
      <c r="E71" s="26">
        <v>13.6</v>
      </c>
      <c r="F71" s="26">
        <v>14.1</v>
      </c>
      <c r="G71" s="26">
        <v>13.4</v>
      </c>
      <c r="H71" s="26">
        <v>12.2</v>
      </c>
      <c r="I71" s="26">
        <v>9.4</v>
      </c>
      <c r="J71" s="26">
        <v>6.1</v>
      </c>
      <c r="K71" s="26">
        <v>9.6</v>
      </c>
      <c r="L71" s="26">
        <v>11.5</v>
      </c>
      <c r="M71" s="26">
        <v>13</v>
      </c>
      <c r="N71" s="26">
        <v>12.6</v>
      </c>
      <c r="O71" s="26">
        <v>15.2</v>
      </c>
      <c r="P71" t="s">
        <v>259</v>
      </c>
    </row>
    <row r="72" spans="1:16" ht="12.75">
      <c r="A72">
        <v>57</v>
      </c>
      <c r="B72" t="s">
        <v>27</v>
      </c>
      <c r="C72" t="s">
        <v>20</v>
      </c>
      <c r="D72" s="26">
        <v>27.6</v>
      </c>
      <c r="E72" s="26">
        <v>25</v>
      </c>
      <c r="F72" s="26">
        <v>25.9</v>
      </c>
      <c r="G72" s="26">
        <v>23</v>
      </c>
      <c r="H72" s="26">
        <v>23.4</v>
      </c>
      <c r="I72" s="26">
        <v>21.9</v>
      </c>
      <c r="J72" s="26">
        <v>20.8</v>
      </c>
      <c r="K72" s="26">
        <v>22</v>
      </c>
      <c r="L72" s="26">
        <v>24.3</v>
      </c>
      <c r="M72" s="26">
        <v>25.5</v>
      </c>
      <c r="N72" s="26">
        <v>27.5</v>
      </c>
      <c r="O72" s="26">
        <v>28</v>
      </c>
      <c r="P72" s="3" t="s">
        <v>261</v>
      </c>
    </row>
    <row r="73" spans="1:16" ht="12.75">
      <c r="A73">
        <v>57</v>
      </c>
      <c r="B73" t="s">
        <v>27</v>
      </c>
      <c r="C73" t="s">
        <v>20</v>
      </c>
      <c r="D73" s="13">
        <v>41.5</v>
      </c>
      <c r="E73" s="13">
        <v>40</v>
      </c>
      <c r="F73" s="13">
        <v>37</v>
      </c>
      <c r="G73" s="13">
        <v>32.1</v>
      </c>
      <c r="H73" s="13">
        <v>27.5</v>
      </c>
      <c r="I73" s="13">
        <v>25.1</v>
      </c>
      <c r="J73" s="13">
        <v>26</v>
      </c>
      <c r="K73" s="13">
        <v>29.8</v>
      </c>
      <c r="L73" s="13">
        <v>34.7</v>
      </c>
      <c r="M73" s="13">
        <v>38.7</v>
      </c>
      <c r="N73" s="13">
        <v>40.9</v>
      </c>
      <c r="O73" s="13">
        <v>41.7</v>
      </c>
      <c r="P73" s="3" t="s">
        <v>262</v>
      </c>
    </row>
    <row r="74" spans="1:16" ht="12.75">
      <c r="A74">
        <v>57</v>
      </c>
      <c r="B74" t="s">
        <v>27</v>
      </c>
      <c r="C74" t="s">
        <v>20</v>
      </c>
      <c r="D74" s="14">
        <v>0.053</v>
      </c>
      <c r="E74" s="14">
        <v>0.053</v>
      </c>
      <c r="F74" s="14">
        <v>0.053</v>
      </c>
      <c r="G74" s="14">
        <v>0.053</v>
      </c>
      <c r="H74" s="14">
        <v>0.053</v>
      </c>
      <c r="I74" s="14">
        <v>0.053</v>
      </c>
      <c r="J74" s="14">
        <v>0.053</v>
      </c>
      <c r="K74" s="14">
        <v>0.053</v>
      </c>
      <c r="L74" s="14">
        <v>0.053</v>
      </c>
      <c r="M74" s="14">
        <v>0.053</v>
      </c>
      <c r="N74" s="14">
        <v>0.053</v>
      </c>
      <c r="O74" s="14">
        <v>0.053</v>
      </c>
      <c r="P74" s="25" t="s">
        <v>263</v>
      </c>
    </row>
    <row r="75" spans="1:16" ht="12.75">
      <c r="A75">
        <v>57</v>
      </c>
      <c r="B75" t="s">
        <v>27</v>
      </c>
      <c r="C75" t="s">
        <v>20</v>
      </c>
      <c r="D75" s="26">
        <v>21.6</v>
      </c>
      <c r="E75" s="26">
        <v>19.5</v>
      </c>
      <c r="F75" s="26">
        <v>20.1</v>
      </c>
      <c r="G75" s="26">
        <v>18.2</v>
      </c>
      <c r="H75" s="26">
        <v>17.8</v>
      </c>
      <c r="I75" s="26">
        <v>15.8</v>
      </c>
      <c r="J75" s="26">
        <v>13.4</v>
      </c>
      <c r="K75" s="26">
        <v>15.9</v>
      </c>
      <c r="L75" s="26">
        <v>17.6</v>
      </c>
      <c r="M75" s="26">
        <v>19.2</v>
      </c>
      <c r="N75" s="26">
        <v>20.1</v>
      </c>
      <c r="O75" s="26">
        <v>21.6</v>
      </c>
      <c r="P75" s="3" t="s">
        <v>264</v>
      </c>
    </row>
    <row r="76" spans="1:16" ht="12.75">
      <c r="A76" s="4">
        <v>59</v>
      </c>
      <c r="B76" t="s">
        <v>28</v>
      </c>
      <c r="C76" t="s">
        <v>29</v>
      </c>
      <c r="D76" s="26">
        <v>22.9</v>
      </c>
      <c r="E76" s="26">
        <v>22.5</v>
      </c>
      <c r="F76" s="26">
        <v>22</v>
      </c>
      <c r="G76" s="26">
        <v>20.4</v>
      </c>
      <c r="H76" s="26">
        <v>18.4</v>
      </c>
      <c r="I76" s="26">
        <v>16.1</v>
      </c>
      <c r="J76" s="26">
        <v>15.4</v>
      </c>
      <c r="K76" s="26">
        <v>16.6</v>
      </c>
      <c r="L76" s="26">
        <v>18.5</v>
      </c>
      <c r="M76" s="26">
        <v>21.2</v>
      </c>
      <c r="N76" s="26">
        <v>21.9</v>
      </c>
      <c r="O76" s="26">
        <v>22.7</v>
      </c>
      <c r="P76" t="s">
        <v>259</v>
      </c>
    </row>
    <row r="77" spans="1:16" ht="12.75">
      <c r="A77">
        <v>59</v>
      </c>
      <c r="B77" t="s">
        <v>28</v>
      </c>
      <c r="C77" t="s">
        <v>29</v>
      </c>
      <c r="D77" s="26">
        <v>33</v>
      </c>
      <c r="E77" s="26">
        <v>32.4</v>
      </c>
      <c r="F77" s="26">
        <v>32.3</v>
      </c>
      <c r="G77" s="26">
        <v>30.7</v>
      </c>
      <c r="H77" s="26">
        <v>26.9</v>
      </c>
      <c r="I77" s="26">
        <v>26.7</v>
      </c>
      <c r="J77" s="26">
        <v>26.5</v>
      </c>
      <c r="K77" s="26">
        <v>28.1</v>
      </c>
      <c r="L77" s="26">
        <v>29.9</v>
      </c>
      <c r="M77" s="26">
        <v>32.5</v>
      </c>
      <c r="N77" s="26">
        <v>32.6</v>
      </c>
      <c r="O77" s="26">
        <v>32.6</v>
      </c>
      <c r="P77" s="3" t="s">
        <v>261</v>
      </c>
    </row>
    <row r="78" spans="1:16" ht="12.75">
      <c r="A78">
        <v>59</v>
      </c>
      <c r="B78" t="s">
        <v>28</v>
      </c>
      <c r="C78" t="s">
        <v>29</v>
      </c>
      <c r="D78" s="13">
        <v>41.5</v>
      </c>
      <c r="E78" s="13">
        <v>40</v>
      </c>
      <c r="F78" s="13">
        <v>37</v>
      </c>
      <c r="G78" s="13">
        <v>32.1</v>
      </c>
      <c r="H78" s="13">
        <v>27.5</v>
      </c>
      <c r="I78" s="13">
        <v>25.1</v>
      </c>
      <c r="J78" s="13">
        <v>26</v>
      </c>
      <c r="K78" s="13">
        <v>29.8</v>
      </c>
      <c r="L78" s="13">
        <v>34.7</v>
      </c>
      <c r="M78" s="13">
        <v>38.7</v>
      </c>
      <c r="N78" s="13">
        <v>40.9</v>
      </c>
      <c r="O78" s="13">
        <v>41.7</v>
      </c>
      <c r="P78" s="3" t="s">
        <v>262</v>
      </c>
    </row>
    <row r="79" spans="1:16" ht="12.75">
      <c r="A79">
        <v>59</v>
      </c>
      <c r="B79" t="s">
        <v>28</v>
      </c>
      <c r="C79" t="s">
        <v>29</v>
      </c>
      <c r="D79" s="14">
        <v>0.066</v>
      </c>
      <c r="E79" s="14">
        <v>0.066</v>
      </c>
      <c r="F79" s="14">
        <v>0.066</v>
      </c>
      <c r="G79" s="14">
        <v>0.066</v>
      </c>
      <c r="H79" s="14">
        <v>0.066</v>
      </c>
      <c r="I79" s="14">
        <v>0.066</v>
      </c>
      <c r="J79" s="14">
        <v>0.066</v>
      </c>
      <c r="K79" s="14">
        <v>0.066</v>
      </c>
      <c r="L79" s="14">
        <v>0.066</v>
      </c>
      <c r="M79" s="14">
        <v>0.066</v>
      </c>
      <c r="N79" s="14">
        <v>0.066</v>
      </c>
      <c r="O79" s="14">
        <v>0.066</v>
      </c>
      <c r="P79" s="25" t="s">
        <v>263</v>
      </c>
    </row>
    <row r="80" spans="1:16" ht="12.75">
      <c r="A80">
        <v>59</v>
      </c>
      <c r="B80" t="s">
        <v>28</v>
      </c>
      <c r="C80" t="s">
        <v>29</v>
      </c>
      <c r="D80" s="26">
        <v>27.8</v>
      </c>
      <c r="E80" s="26">
        <v>27.8</v>
      </c>
      <c r="F80" s="26">
        <v>27.4</v>
      </c>
      <c r="G80" s="14">
        <v>25.7</v>
      </c>
      <c r="H80" s="14">
        <v>23.7</v>
      </c>
      <c r="I80" s="26">
        <v>22.2</v>
      </c>
      <c r="J80" s="26">
        <v>21.6</v>
      </c>
      <c r="K80" s="26">
        <v>23.5</v>
      </c>
      <c r="L80" s="26">
        <v>25.7</v>
      </c>
      <c r="M80" s="26">
        <v>25.7</v>
      </c>
      <c r="N80" s="26">
        <v>28.1</v>
      </c>
      <c r="O80" s="26">
        <v>27.9</v>
      </c>
      <c r="P80" s="3" t="s">
        <v>264</v>
      </c>
    </row>
    <row r="81" spans="1:16" ht="12.75">
      <c r="A81">
        <v>59</v>
      </c>
      <c r="B81" t="s">
        <v>28</v>
      </c>
      <c r="C81" t="s">
        <v>29</v>
      </c>
      <c r="D81" s="27">
        <v>1.5432098765432098</v>
      </c>
      <c r="E81" s="27">
        <v>1.5432098765432098</v>
      </c>
      <c r="F81" s="27">
        <v>1.5432098765432098</v>
      </c>
      <c r="G81" s="27">
        <v>1.5432098765432098</v>
      </c>
      <c r="H81" s="27">
        <v>1.5432098765432098</v>
      </c>
      <c r="I81" s="27">
        <v>2.05761316872428</v>
      </c>
      <c r="J81" s="27">
        <v>2.05761316872428</v>
      </c>
      <c r="K81" s="27">
        <v>2.05761316872428</v>
      </c>
      <c r="L81" s="27">
        <v>2.57201646090535</v>
      </c>
      <c r="M81" s="27">
        <v>2.05761316872428</v>
      </c>
      <c r="N81" s="27">
        <v>2.05761316872428</v>
      </c>
      <c r="O81" s="27">
        <v>1.5432098765432098</v>
      </c>
      <c r="P81" s="11" t="s">
        <v>267</v>
      </c>
    </row>
    <row r="82" spans="1:16" ht="12.75">
      <c r="A82">
        <v>63</v>
      </c>
      <c r="B82" t="s">
        <v>30</v>
      </c>
      <c r="C82" t="s">
        <v>3</v>
      </c>
      <c r="D82" s="28">
        <v>21.8</v>
      </c>
      <c r="E82" s="28">
        <v>21.5</v>
      </c>
      <c r="F82" s="28">
        <v>20.4</v>
      </c>
      <c r="G82" s="28">
        <v>18.2</v>
      </c>
      <c r="H82" s="28">
        <v>16.5</v>
      </c>
      <c r="I82" s="28">
        <v>14.2</v>
      </c>
      <c r="J82" s="28">
        <v>13.1</v>
      </c>
      <c r="K82" s="28">
        <v>14.2</v>
      </c>
      <c r="L82" s="28">
        <v>17.9</v>
      </c>
      <c r="M82" s="28">
        <v>19.1</v>
      </c>
      <c r="N82" s="28">
        <v>20.6</v>
      </c>
      <c r="O82" s="28">
        <v>21.6</v>
      </c>
      <c r="P82" t="s">
        <v>259</v>
      </c>
    </row>
    <row r="83" spans="1:16" ht="12.75">
      <c r="A83">
        <v>63</v>
      </c>
      <c r="B83" t="s">
        <v>30</v>
      </c>
      <c r="C83" t="s">
        <v>3</v>
      </c>
      <c r="D83" s="28">
        <v>33</v>
      </c>
      <c r="E83" s="28">
        <v>32.9</v>
      </c>
      <c r="F83" s="28">
        <v>31.8</v>
      </c>
      <c r="G83" s="28">
        <v>29.8</v>
      </c>
      <c r="H83" s="28">
        <v>27.5</v>
      </c>
      <c r="I83" s="28">
        <v>26.4</v>
      </c>
      <c r="J83" s="28">
        <v>28.7</v>
      </c>
      <c r="K83" s="28">
        <v>29.6</v>
      </c>
      <c r="L83" s="28">
        <v>32.3</v>
      </c>
      <c r="M83" s="28">
        <v>34.3</v>
      </c>
      <c r="N83" s="28">
        <v>34.2</v>
      </c>
      <c r="O83" s="28">
        <v>33.6</v>
      </c>
      <c r="P83" s="3" t="s">
        <v>261</v>
      </c>
    </row>
    <row r="84" spans="1:16" ht="12.75">
      <c r="A84">
        <v>63</v>
      </c>
      <c r="B84" t="s">
        <v>30</v>
      </c>
      <c r="C84" t="s">
        <v>3</v>
      </c>
      <c r="D84" s="13">
        <v>41.5</v>
      </c>
      <c r="E84" s="13">
        <v>40</v>
      </c>
      <c r="F84" s="13">
        <v>37</v>
      </c>
      <c r="G84" s="13">
        <v>32.1</v>
      </c>
      <c r="H84" s="13">
        <v>27.5</v>
      </c>
      <c r="I84" s="13">
        <v>25.1</v>
      </c>
      <c r="J84" s="13">
        <v>26</v>
      </c>
      <c r="K84" s="13">
        <v>29.8</v>
      </c>
      <c r="L84" s="13">
        <v>34.7</v>
      </c>
      <c r="M84" s="13">
        <v>38.7</v>
      </c>
      <c r="N84" s="13">
        <v>40.9</v>
      </c>
      <c r="O84" s="13">
        <v>41.7</v>
      </c>
      <c r="P84" s="3" t="s">
        <v>262</v>
      </c>
    </row>
    <row r="85" spans="1:16" ht="12.75">
      <c r="A85">
        <v>63</v>
      </c>
      <c r="B85" t="s">
        <v>30</v>
      </c>
      <c r="C85" t="s">
        <v>3</v>
      </c>
      <c r="D85" s="14">
        <v>0.064</v>
      </c>
      <c r="E85" s="14">
        <v>0.064</v>
      </c>
      <c r="F85" s="14">
        <v>0.064</v>
      </c>
      <c r="G85" s="14">
        <v>0.064</v>
      </c>
      <c r="H85" s="14">
        <v>0.064</v>
      </c>
      <c r="I85" s="14">
        <v>0.064</v>
      </c>
      <c r="J85" s="14">
        <v>0.064</v>
      </c>
      <c r="K85" s="14">
        <v>0.064</v>
      </c>
      <c r="L85" s="14">
        <v>0.064</v>
      </c>
      <c r="M85" s="14">
        <v>0.064</v>
      </c>
      <c r="N85" s="14">
        <v>0.064</v>
      </c>
      <c r="O85" s="14">
        <v>0.064</v>
      </c>
      <c r="P85" s="25" t="s">
        <v>263</v>
      </c>
    </row>
    <row r="86" spans="1:16" ht="12.75">
      <c r="A86">
        <v>63</v>
      </c>
      <c r="B86" t="s">
        <v>30</v>
      </c>
      <c r="C86" t="s">
        <v>3</v>
      </c>
      <c r="D86" s="26">
        <v>27.4</v>
      </c>
      <c r="E86" s="26">
        <v>27.2</v>
      </c>
      <c r="F86" s="26">
        <v>26.1</v>
      </c>
      <c r="G86" s="26">
        <v>24</v>
      </c>
      <c r="H86" s="26">
        <v>22</v>
      </c>
      <c r="I86" s="26">
        <v>20.3</v>
      </c>
      <c r="J86" s="26">
        <v>20.9</v>
      </c>
      <c r="K86" s="26">
        <v>21.9</v>
      </c>
      <c r="L86" s="26">
        <v>25.1</v>
      </c>
      <c r="M86" s="26">
        <v>26.7</v>
      </c>
      <c r="N86" s="26">
        <v>27.4</v>
      </c>
      <c r="O86" s="26">
        <v>27.6</v>
      </c>
      <c r="P86" s="3" t="s">
        <v>264</v>
      </c>
    </row>
    <row r="87" spans="1:16" ht="12.75">
      <c r="A87">
        <v>66</v>
      </c>
      <c r="B87" t="s">
        <v>31</v>
      </c>
      <c r="C87" t="s">
        <v>13</v>
      </c>
      <c r="D87" s="28">
        <v>22.2</v>
      </c>
      <c r="E87" s="28">
        <v>21.8</v>
      </c>
      <c r="F87" s="28">
        <v>19.9</v>
      </c>
      <c r="G87" s="28">
        <v>18.6</v>
      </c>
      <c r="H87" s="28">
        <v>15.8</v>
      </c>
      <c r="I87" s="28">
        <v>15.4</v>
      </c>
      <c r="J87" s="28">
        <v>14.5</v>
      </c>
      <c r="K87" s="28">
        <v>16.2</v>
      </c>
      <c r="L87" s="28">
        <v>19.5</v>
      </c>
      <c r="M87" s="28">
        <v>20.7</v>
      </c>
      <c r="N87" s="28">
        <v>21.3</v>
      </c>
      <c r="O87" s="28">
        <v>21.8</v>
      </c>
      <c r="P87" t="s">
        <v>259</v>
      </c>
    </row>
    <row r="88" spans="1:16" ht="12.75">
      <c r="A88">
        <v>66</v>
      </c>
      <c r="B88" t="s">
        <v>31</v>
      </c>
      <c r="C88" t="s">
        <v>13</v>
      </c>
      <c r="D88" s="28">
        <v>32.9</v>
      </c>
      <c r="E88" s="28">
        <v>32.8</v>
      </c>
      <c r="F88" s="28">
        <v>32.2</v>
      </c>
      <c r="G88" s="28">
        <v>30.5</v>
      </c>
      <c r="H88" s="28">
        <v>28.7</v>
      </c>
      <c r="I88" s="28">
        <v>27.3</v>
      </c>
      <c r="J88" s="28">
        <v>28.2</v>
      </c>
      <c r="K88" s="28">
        <v>30.7</v>
      </c>
      <c r="L88" s="28">
        <v>31.3</v>
      </c>
      <c r="M88" s="28">
        <v>33.3</v>
      </c>
      <c r="N88" s="28">
        <v>33</v>
      </c>
      <c r="O88" s="28">
        <v>32.6</v>
      </c>
      <c r="P88" s="3" t="s">
        <v>261</v>
      </c>
    </row>
    <row r="89" spans="1:16" ht="12.75">
      <c r="A89">
        <v>66</v>
      </c>
      <c r="B89" t="s">
        <v>31</v>
      </c>
      <c r="C89" t="s">
        <v>13</v>
      </c>
      <c r="D89" s="13">
        <v>41.5</v>
      </c>
      <c r="E89" s="13">
        <v>40</v>
      </c>
      <c r="F89" s="13">
        <v>37</v>
      </c>
      <c r="G89" s="13">
        <v>32.1</v>
      </c>
      <c r="H89" s="13">
        <v>27.5</v>
      </c>
      <c r="I89" s="13">
        <v>25.1</v>
      </c>
      <c r="J89" s="13">
        <v>26</v>
      </c>
      <c r="K89" s="13">
        <v>29.8</v>
      </c>
      <c r="L89" s="13">
        <v>34.7</v>
      </c>
      <c r="M89" s="13">
        <v>38.7</v>
      </c>
      <c r="N89" s="13">
        <v>40.9</v>
      </c>
      <c r="O89" s="13">
        <v>41.7</v>
      </c>
      <c r="P89" s="3" t="s">
        <v>262</v>
      </c>
    </row>
    <row r="90" spans="1:16" ht="12.75">
      <c r="A90">
        <v>66</v>
      </c>
      <c r="B90" t="s">
        <v>31</v>
      </c>
      <c r="C90" t="s">
        <v>13</v>
      </c>
      <c r="D90" s="14">
        <v>0.065</v>
      </c>
      <c r="E90" s="14">
        <v>0.065</v>
      </c>
      <c r="F90" s="14">
        <v>0.065</v>
      </c>
      <c r="G90" s="14">
        <v>0.065</v>
      </c>
      <c r="H90" s="14">
        <v>0.065</v>
      </c>
      <c r="I90" s="14">
        <v>0.065</v>
      </c>
      <c r="J90" s="14">
        <v>0.065</v>
      </c>
      <c r="K90" s="14">
        <v>0.065</v>
      </c>
      <c r="L90" s="14">
        <v>0.065</v>
      </c>
      <c r="M90" s="14">
        <v>0.065</v>
      </c>
      <c r="N90" s="14">
        <v>0.065</v>
      </c>
      <c r="O90" s="14">
        <v>0.065</v>
      </c>
      <c r="P90" s="25" t="s">
        <v>263</v>
      </c>
    </row>
    <row r="91" spans="1:16" ht="12.75">
      <c r="A91">
        <v>66</v>
      </c>
      <c r="B91" t="s">
        <v>31</v>
      </c>
      <c r="C91" t="s">
        <v>13</v>
      </c>
      <c r="D91" s="28">
        <v>27.55</v>
      </c>
      <c r="E91" s="28">
        <v>27.3</v>
      </c>
      <c r="F91" s="28">
        <v>26.05</v>
      </c>
      <c r="G91" s="28">
        <v>24.55</v>
      </c>
      <c r="H91" s="28">
        <v>22.25</v>
      </c>
      <c r="I91" s="28">
        <v>21.35</v>
      </c>
      <c r="J91" s="28">
        <v>21.35</v>
      </c>
      <c r="K91" s="28">
        <v>23.45</v>
      </c>
      <c r="L91" s="28">
        <v>25.4</v>
      </c>
      <c r="M91" s="28">
        <v>27</v>
      </c>
      <c r="N91" s="28">
        <v>27.15</v>
      </c>
      <c r="O91" s="28">
        <v>27.2</v>
      </c>
      <c r="P91" s="3" t="s">
        <v>264</v>
      </c>
    </row>
    <row r="92" spans="1:16" ht="12.75">
      <c r="A92">
        <v>66</v>
      </c>
      <c r="B92" t="s">
        <v>31</v>
      </c>
      <c r="C92" t="s">
        <v>13</v>
      </c>
      <c r="D92" s="29">
        <v>3.0864197530864197</v>
      </c>
      <c r="E92" s="29">
        <v>2.57201646090535</v>
      </c>
      <c r="F92" s="29">
        <v>2.05761316872428</v>
      </c>
      <c r="G92" s="29">
        <v>2.05761316872428</v>
      </c>
      <c r="H92" s="29">
        <v>2.57201646090535</v>
      </c>
      <c r="I92" s="29">
        <v>2.57201646090535</v>
      </c>
      <c r="J92" s="29">
        <v>3.0864197530864197</v>
      </c>
      <c r="K92" s="29">
        <v>3.0864197530864197</v>
      </c>
      <c r="L92" s="29">
        <v>3.0864197530864197</v>
      </c>
      <c r="M92" s="29">
        <v>3.0864197530864197</v>
      </c>
      <c r="N92" s="29">
        <v>2.57201646090535</v>
      </c>
      <c r="O92" s="29">
        <v>2.57201646090535</v>
      </c>
      <c r="P92" s="11" t="s">
        <v>267</v>
      </c>
    </row>
    <row r="93" spans="1:16" ht="12.75">
      <c r="A93" s="4">
        <v>68</v>
      </c>
      <c r="B93" t="s">
        <v>32</v>
      </c>
      <c r="C93" t="s">
        <v>24</v>
      </c>
      <c r="D93" s="26">
        <v>21.6</v>
      </c>
      <c r="E93" s="26">
        <v>21.3</v>
      </c>
      <c r="F93" s="26">
        <v>20.7</v>
      </c>
      <c r="G93" s="26">
        <v>18.9</v>
      </c>
      <c r="H93" s="26">
        <v>17.2</v>
      </c>
      <c r="I93" s="26">
        <v>15.5</v>
      </c>
      <c r="J93" s="26">
        <v>14.5</v>
      </c>
      <c r="K93" s="26">
        <v>15.7</v>
      </c>
      <c r="L93" s="26">
        <v>17.9</v>
      </c>
      <c r="M93" s="26">
        <v>19.6</v>
      </c>
      <c r="N93" s="26">
        <v>20.3</v>
      </c>
      <c r="O93" s="26">
        <v>21.2</v>
      </c>
      <c r="P93" t="s">
        <v>259</v>
      </c>
    </row>
    <row r="94" spans="1:16" ht="12.75">
      <c r="A94">
        <v>68</v>
      </c>
      <c r="B94" t="s">
        <v>32</v>
      </c>
      <c r="C94" t="s">
        <v>24</v>
      </c>
      <c r="D94" s="26">
        <v>30.4</v>
      </c>
      <c r="E94" s="26">
        <v>30.5</v>
      </c>
      <c r="F94" s="26">
        <v>30.5</v>
      </c>
      <c r="G94" s="26">
        <v>29.1</v>
      </c>
      <c r="H94" s="26">
        <v>27.1</v>
      </c>
      <c r="I94" s="26">
        <v>25.3</v>
      </c>
      <c r="J94" s="26">
        <v>26</v>
      </c>
      <c r="K94" s="26">
        <v>28.5</v>
      </c>
      <c r="L94" s="26">
        <v>30.2</v>
      </c>
      <c r="M94" s="26">
        <v>31</v>
      </c>
      <c r="N94" s="26">
        <v>31.2</v>
      </c>
      <c r="O94" s="26">
        <v>30.9</v>
      </c>
      <c r="P94" s="3" t="s">
        <v>261</v>
      </c>
    </row>
    <row r="95" spans="1:16" ht="12.75">
      <c r="A95">
        <v>68</v>
      </c>
      <c r="B95" t="s">
        <v>32</v>
      </c>
      <c r="C95" t="s">
        <v>24</v>
      </c>
      <c r="D95" s="13">
        <v>41.5</v>
      </c>
      <c r="E95" s="13">
        <v>40</v>
      </c>
      <c r="F95" s="13">
        <v>37</v>
      </c>
      <c r="G95" s="13">
        <v>32.1</v>
      </c>
      <c r="H95" s="13">
        <v>27.5</v>
      </c>
      <c r="I95" s="13">
        <v>25.1</v>
      </c>
      <c r="J95" s="13">
        <v>26</v>
      </c>
      <c r="K95" s="13">
        <v>29.8</v>
      </c>
      <c r="L95" s="13">
        <v>34.7</v>
      </c>
      <c r="M95" s="13">
        <v>38.7</v>
      </c>
      <c r="N95" s="13">
        <v>40.9</v>
      </c>
      <c r="O95" s="13">
        <v>41.7</v>
      </c>
      <c r="P95" s="3" t="s">
        <v>262</v>
      </c>
    </row>
    <row r="96" spans="1:16" ht="12.75">
      <c r="A96">
        <v>68</v>
      </c>
      <c r="B96" t="s">
        <v>32</v>
      </c>
      <c r="C96" t="s">
        <v>24</v>
      </c>
      <c r="D96" s="14">
        <v>0.065</v>
      </c>
      <c r="E96" s="14">
        <v>0.065</v>
      </c>
      <c r="F96" s="14">
        <v>0.065</v>
      </c>
      <c r="G96" s="14">
        <v>0.065</v>
      </c>
      <c r="H96" s="14">
        <v>0.065</v>
      </c>
      <c r="I96" s="14">
        <v>0.065</v>
      </c>
      <c r="J96" s="14">
        <v>0.065</v>
      </c>
      <c r="K96" s="14">
        <v>0.065</v>
      </c>
      <c r="L96" s="14">
        <v>0.065</v>
      </c>
      <c r="M96" s="14">
        <v>0.065</v>
      </c>
      <c r="N96" s="14">
        <v>0.065</v>
      </c>
      <c r="O96" s="14">
        <v>0.065</v>
      </c>
      <c r="P96" s="25" t="s">
        <v>263</v>
      </c>
    </row>
    <row r="97" spans="1:16" ht="12.75">
      <c r="A97">
        <v>68</v>
      </c>
      <c r="B97" t="s">
        <v>32</v>
      </c>
      <c r="C97" t="s">
        <v>24</v>
      </c>
      <c r="D97" s="3">
        <v>26</v>
      </c>
      <c r="E97" s="3">
        <v>25.9</v>
      </c>
      <c r="F97" s="3">
        <v>25.5</v>
      </c>
      <c r="G97" s="3">
        <v>24</v>
      </c>
      <c r="H97" s="3">
        <v>22.2</v>
      </c>
      <c r="I97" s="3">
        <v>20.4</v>
      </c>
      <c r="J97" s="3">
        <v>20.3</v>
      </c>
      <c r="K97" s="3">
        <v>21.9</v>
      </c>
      <c r="L97" s="3">
        <v>23.9</v>
      </c>
      <c r="M97" s="3">
        <v>25.3</v>
      </c>
      <c r="N97" s="3">
        <v>25.7</v>
      </c>
      <c r="O97" s="3">
        <v>25.9</v>
      </c>
      <c r="P97" s="3" t="s">
        <v>264</v>
      </c>
    </row>
    <row r="98" spans="1:16" ht="12.75">
      <c r="A98">
        <v>68</v>
      </c>
      <c r="B98" t="s">
        <v>32</v>
      </c>
      <c r="C98" t="s">
        <v>24</v>
      </c>
      <c r="D98" s="27">
        <v>1.9444444444444444</v>
      </c>
      <c r="E98" s="27">
        <v>1.9444444444444444</v>
      </c>
      <c r="F98" s="27">
        <v>1.9444444444444444</v>
      </c>
      <c r="G98" s="27">
        <v>2.2222222222222223</v>
      </c>
      <c r="H98" s="27">
        <v>2.7777777777777777</v>
      </c>
      <c r="I98" s="27">
        <v>3.0555555555555554</v>
      </c>
      <c r="J98" s="27">
        <v>3.333333333333333</v>
      </c>
      <c r="K98" s="27">
        <v>3.0555555555555554</v>
      </c>
      <c r="L98" s="27">
        <v>3.0555555555555554</v>
      </c>
      <c r="M98" s="27">
        <v>2.7777777777777777</v>
      </c>
      <c r="N98" s="27">
        <v>2.5</v>
      </c>
      <c r="O98" s="27">
        <v>2.2222222222222223</v>
      </c>
      <c r="P98" s="11" t="s">
        <v>267</v>
      </c>
    </row>
    <row r="99" spans="1:16" ht="12.75">
      <c r="A99" s="4">
        <v>69</v>
      </c>
      <c r="B99" t="s">
        <v>33</v>
      </c>
      <c r="C99" t="s">
        <v>3</v>
      </c>
      <c r="D99" s="26">
        <v>21.1</v>
      </c>
      <c r="E99" s="26">
        <v>20.9</v>
      </c>
      <c r="F99" s="26">
        <v>20.3</v>
      </c>
      <c r="G99" s="26">
        <v>18.1</v>
      </c>
      <c r="H99" s="26">
        <v>15.9</v>
      </c>
      <c r="I99" s="26">
        <v>13.1</v>
      </c>
      <c r="J99" s="26">
        <v>12.2</v>
      </c>
      <c r="K99" s="26">
        <v>13.4</v>
      </c>
      <c r="L99" s="26">
        <v>16.2</v>
      </c>
      <c r="M99" s="26">
        <v>19.2</v>
      </c>
      <c r="N99" s="26">
        <v>20.4</v>
      </c>
      <c r="O99" s="26">
        <v>21.1</v>
      </c>
      <c r="P99" t="s">
        <v>259</v>
      </c>
    </row>
    <row r="100" spans="1:16" ht="12.75">
      <c r="A100">
        <v>69</v>
      </c>
      <c r="B100" t="s">
        <v>33</v>
      </c>
      <c r="C100" t="s">
        <v>3</v>
      </c>
      <c r="D100" s="26">
        <v>32.5</v>
      </c>
      <c r="E100" s="26">
        <v>32</v>
      </c>
      <c r="F100" s="26">
        <v>31.4</v>
      </c>
      <c r="G100" s="26">
        <v>28.6</v>
      </c>
      <c r="H100" s="26">
        <v>25.8</v>
      </c>
      <c r="I100" s="26">
        <v>24.4</v>
      </c>
      <c r="J100" s="26">
        <v>25.5</v>
      </c>
      <c r="K100" s="26">
        <v>28.8</v>
      </c>
      <c r="L100" s="26">
        <v>30.3</v>
      </c>
      <c r="M100" s="26">
        <v>33.3</v>
      </c>
      <c r="N100" s="26">
        <v>33.5</v>
      </c>
      <c r="O100" s="26">
        <v>33.2</v>
      </c>
      <c r="P100" s="3" t="s">
        <v>261</v>
      </c>
    </row>
    <row r="101" spans="1:16" ht="12.75">
      <c r="A101">
        <v>69</v>
      </c>
      <c r="B101" t="s">
        <v>33</v>
      </c>
      <c r="C101" t="s">
        <v>3</v>
      </c>
      <c r="D101" s="13">
        <v>41.9</v>
      </c>
      <c r="E101" s="13">
        <v>40</v>
      </c>
      <c r="F101" s="13">
        <v>36.6</v>
      </c>
      <c r="G101" s="13">
        <v>31.3</v>
      </c>
      <c r="H101" s="13">
        <v>26.6</v>
      </c>
      <c r="I101" s="13">
        <v>24.1</v>
      </c>
      <c r="J101" s="13">
        <v>25</v>
      </c>
      <c r="K101" s="13">
        <v>28.9</v>
      </c>
      <c r="L101" s="13">
        <v>34.2</v>
      </c>
      <c r="M101" s="13">
        <v>38.6</v>
      </c>
      <c r="N101" s="13">
        <v>41.2</v>
      </c>
      <c r="O101" s="13">
        <v>42.1</v>
      </c>
      <c r="P101" s="3" t="s">
        <v>262</v>
      </c>
    </row>
    <row r="102" spans="1:16" ht="12.75">
      <c r="A102">
        <v>69</v>
      </c>
      <c r="B102" t="s">
        <v>33</v>
      </c>
      <c r="C102" t="s">
        <v>3</v>
      </c>
      <c r="D102" s="14">
        <v>0.063</v>
      </c>
      <c r="E102" s="14">
        <v>0.063</v>
      </c>
      <c r="F102" s="14">
        <v>0.063</v>
      </c>
      <c r="G102" s="14">
        <v>0.063</v>
      </c>
      <c r="H102" s="14">
        <v>0.063</v>
      </c>
      <c r="I102" s="14">
        <v>0.063</v>
      </c>
      <c r="J102" s="14">
        <v>0.063</v>
      </c>
      <c r="K102" s="14">
        <v>0.063</v>
      </c>
      <c r="L102" s="14">
        <v>0.063</v>
      </c>
      <c r="M102" s="14">
        <v>0.063</v>
      </c>
      <c r="N102" s="14">
        <v>0.063</v>
      </c>
      <c r="O102" s="14">
        <v>0.063</v>
      </c>
      <c r="P102" s="25" t="s">
        <v>263</v>
      </c>
    </row>
    <row r="103" spans="1:16" ht="12.75">
      <c r="A103">
        <v>69</v>
      </c>
      <c r="B103" t="s">
        <v>33</v>
      </c>
      <c r="C103" t="s">
        <v>3</v>
      </c>
      <c r="D103" s="26">
        <v>26.8</v>
      </c>
      <c r="E103" s="26">
        <v>26.5</v>
      </c>
      <c r="F103" s="26">
        <v>25.9</v>
      </c>
      <c r="G103" s="26">
        <v>23.4</v>
      </c>
      <c r="H103" s="26">
        <v>20.4</v>
      </c>
      <c r="I103" s="26">
        <v>18.3</v>
      </c>
      <c r="J103" s="26">
        <v>18.5</v>
      </c>
      <c r="K103" s="26">
        <v>21.1</v>
      </c>
      <c r="L103" s="26">
        <v>22.8</v>
      </c>
      <c r="M103" s="26">
        <v>26</v>
      </c>
      <c r="N103" s="26">
        <v>26.9</v>
      </c>
      <c r="O103" s="26">
        <v>27.1</v>
      </c>
      <c r="P103" s="3" t="s">
        <v>264</v>
      </c>
    </row>
    <row r="104" spans="1:16" ht="12.75">
      <c r="A104">
        <v>69</v>
      </c>
      <c r="B104" t="s">
        <v>33</v>
      </c>
      <c r="C104" t="s">
        <v>3</v>
      </c>
      <c r="D104" s="27">
        <v>5</v>
      </c>
      <c r="E104" s="27">
        <v>4.722222222222222</v>
      </c>
      <c r="F104" s="27">
        <v>4.444444444444445</v>
      </c>
      <c r="G104" s="27">
        <v>4.444444444444445</v>
      </c>
      <c r="H104" s="27">
        <v>4.166666666666667</v>
      </c>
      <c r="I104" s="27">
        <v>4.166666666666667</v>
      </c>
      <c r="J104" s="27">
        <v>5</v>
      </c>
      <c r="K104" s="27">
        <v>5.555555555555555</v>
      </c>
      <c r="L104" s="27">
        <v>6.111111111111111</v>
      </c>
      <c r="M104" s="27">
        <v>6.666666666666666</v>
      </c>
      <c r="N104" s="27">
        <v>6.111111111111111</v>
      </c>
      <c r="O104" s="27">
        <v>5</v>
      </c>
      <c r="P104" s="11" t="s">
        <v>267</v>
      </c>
    </row>
    <row r="105" spans="1:16" ht="12.75">
      <c r="A105" s="4">
        <v>70</v>
      </c>
      <c r="B105" t="s">
        <v>34</v>
      </c>
      <c r="C105" t="s">
        <v>20</v>
      </c>
      <c r="D105" s="26">
        <v>12.2</v>
      </c>
      <c r="E105" s="26">
        <v>11.8</v>
      </c>
      <c r="F105" s="26">
        <v>11.5</v>
      </c>
      <c r="G105" s="26">
        <v>10.9</v>
      </c>
      <c r="H105" s="26">
        <v>9.6</v>
      </c>
      <c r="I105" s="26">
        <v>8.2</v>
      </c>
      <c r="J105" s="26">
        <v>7.4</v>
      </c>
      <c r="K105" s="26">
        <v>8.4</v>
      </c>
      <c r="L105" s="26">
        <v>9.2</v>
      </c>
      <c r="M105" s="26">
        <v>10.9</v>
      </c>
      <c r="N105" s="26">
        <v>11.6</v>
      </c>
      <c r="O105" s="26">
        <v>12.3</v>
      </c>
      <c r="P105" t="s">
        <v>259</v>
      </c>
    </row>
    <row r="106" spans="1:16" ht="12.75">
      <c r="A106">
        <v>70</v>
      </c>
      <c r="B106" t="s">
        <v>34</v>
      </c>
      <c r="C106" t="s">
        <v>20</v>
      </c>
      <c r="D106" s="26">
        <v>21.8</v>
      </c>
      <c r="E106" s="26">
        <v>21.1</v>
      </c>
      <c r="F106" s="26">
        <v>21.7</v>
      </c>
      <c r="G106" s="26">
        <v>21.3</v>
      </c>
      <c r="H106" s="26">
        <v>20.9</v>
      </c>
      <c r="I106" s="26">
        <v>20.4</v>
      </c>
      <c r="J106" s="26">
        <v>20.3</v>
      </c>
      <c r="K106" s="26">
        <v>21.1</v>
      </c>
      <c r="L106" s="26">
        <v>21.9</v>
      </c>
      <c r="M106" s="26">
        <v>22.6</v>
      </c>
      <c r="N106" s="26">
        <v>22.4</v>
      </c>
      <c r="O106" s="26">
        <v>22.7</v>
      </c>
      <c r="P106" s="3" t="s">
        <v>261</v>
      </c>
    </row>
    <row r="107" spans="1:16" ht="12.75">
      <c r="A107">
        <v>70</v>
      </c>
      <c r="B107" t="s">
        <v>34</v>
      </c>
      <c r="C107" t="s">
        <v>20</v>
      </c>
      <c r="D107" s="13">
        <v>41.5</v>
      </c>
      <c r="E107" s="13">
        <v>40</v>
      </c>
      <c r="F107" s="13">
        <v>37</v>
      </c>
      <c r="G107" s="13">
        <v>32.1</v>
      </c>
      <c r="H107" s="13">
        <v>27.5</v>
      </c>
      <c r="I107" s="13">
        <v>25.1</v>
      </c>
      <c r="J107" s="13">
        <v>26</v>
      </c>
      <c r="K107" s="13">
        <v>29.8</v>
      </c>
      <c r="L107" s="13">
        <v>34.7</v>
      </c>
      <c r="M107" s="13">
        <v>38.7</v>
      </c>
      <c r="N107" s="13">
        <v>40.9</v>
      </c>
      <c r="O107" s="13">
        <v>41.7</v>
      </c>
      <c r="P107" s="3" t="s">
        <v>262</v>
      </c>
    </row>
    <row r="108" spans="1:16" ht="12.75">
      <c r="A108">
        <v>70</v>
      </c>
      <c r="B108" t="s">
        <v>34</v>
      </c>
      <c r="C108" t="s">
        <v>20</v>
      </c>
      <c r="D108" s="14">
        <v>0.051</v>
      </c>
      <c r="E108" s="14">
        <v>0.051</v>
      </c>
      <c r="F108" s="14">
        <v>0.051</v>
      </c>
      <c r="G108" s="14">
        <v>0.051</v>
      </c>
      <c r="H108" s="14">
        <v>0.051</v>
      </c>
      <c r="I108" s="14">
        <v>0.051</v>
      </c>
      <c r="J108" s="14">
        <v>0.051</v>
      </c>
      <c r="K108" s="14">
        <v>0.051</v>
      </c>
      <c r="L108" s="14">
        <v>0.051</v>
      </c>
      <c r="M108" s="14">
        <v>0.051</v>
      </c>
      <c r="N108" s="14">
        <v>0.051</v>
      </c>
      <c r="O108" s="14">
        <v>0.051</v>
      </c>
      <c r="P108" s="25" t="s">
        <v>263</v>
      </c>
    </row>
    <row r="109" spans="1:16" ht="12.75">
      <c r="A109">
        <v>70</v>
      </c>
      <c r="B109" t="s">
        <v>34</v>
      </c>
      <c r="C109" t="s">
        <v>20</v>
      </c>
      <c r="D109" s="26">
        <v>17</v>
      </c>
      <c r="E109" s="26">
        <v>16</v>
      </c>
      <c r="F109" s="26">
        <v>16.2</v>
      </c>
      <c r="G109" s="26">
        <v>16</v>
      </c>
      <c r="H109" s="26">
        <v>15.3</v>
      </c>
      <c r="I109" s="26">
        <v>14.3</v>
      </c>
      <c r="J109" s="26">
        <v>13.8</v>
      </c>
      <c r="K109" s="26">
        <v>14.1</v>
      </c>
      <c r="L109" s="26">
        <v>15.2</v>
      </c>
      <c r="M109" s="26">
        <v>16</v>
      </c>
      <c r="N109" s="26">
        <v>16.3</v>
      </c>
      <c r="O109" s="26">
        <v>17.5</v>
      </c>
      <c r="P109" s="3" t="s">
        <v>264</v>
      </c>
    </row>
    <row r="110" spans="1:16" ht="12.75">
      <c r="A110">
        <v>70</v>
      </c>
      <c r="B110" t="s">
        <v>34</v>
      </c>
      <c r="C110" t="s">
        <v>20</v>
      </c>
      <c r="D110" s="27">
        <v>4.722222222222222</v>
      </c>
      <c r="E110" s="27">
        <v>4.722222222222222</v>
      </c>
      <c r="F110" s="27">
        <v>4.722222222222222</v>
      </c>
      <c r="G110" s="27">
        <v>5</v>
      </c>
      <c r="H110" s="27">
        <v>5</v>
      </c>
      <c r="I110" s="27">
        <v>4.722222222222222</v>
      </c>
      <c r="J110" s="27">
        <v>5.277777777777778</v>
      </c>
      <c r="K110" s="27">
        <v>5.277777777777778</v>
      </c>
      <c r="L110" s="27">
        <v>6.111111111111111</v>
      </c>
      <c r="M110" s="27">
        <v>5.833333333333333</v>
      </c>
      <c r="N110" s="27">
        <v>5.555555555555555</v>
      </c>
      <c r="O110" s="27">
        <v>4.722222222222222</v>
      </c>
      <c r="P110" s="11" t="s">
        <v>267</v>
      </c>
    </row>
    <row r="111" spans="1:16" ht="12.75">
      <c r="A111" s="4">
        <v>75</v>
      </c>
      <c r="B111" t="s">
        <v>37</v>
      </c>
      <c r="C111" t="s">
        <v>9</v>
      </c>
      <c r="D111" s="26">
        <v>20.5</v>
      </c>
      <c r="E111" s="26">
        <v>19.7</v>
      </c>
      <c r="F111" s="26">
        <v>19.6</v>
      </c>
      <c r="G111" s="26">
        <v>18.7</v>
      </c>
      <c r="H111" s="26">
        <v>17</v>
      </c>
      <c r="I111" s="26">
        <v>15</v>
      </c>
      <c r="J111" s="26">
        <v>13.9</v>
      </c>
      <c r="K111" s="26">
        <v>15</v>
      </c>
      <c r="L111" s="26">
        <v>16.8</v>
      </c>
      <c r="M111" s="26">
        <v>19.3</v>
      </c>
      <c r="N111" s="26">
        <v>19.9</v>
      </c>
      <c r="O111" s="26">
        <v>20.3</v>
      </c>
      <c r="P111" t="s">
        <v>259</v>
      </c>
    </row>
    <row r="112" spans="1:16" ht="12.75">
      <c r="A112">
        <v>75</v>
      </c>
      <c r="B112" t="s">
        <v>37</v>
      </c>
      <c r="C112" t="s">
        <v>9</v>
      </c>
      <c r="D112" s="26">
        <v>29</v>
      </c>
      <c r="E112" s="26">
        <v>29.1</v>
      </c>
      <c r="F112" s="26">
        <v>29.1</v>
      </c>
      <c r="G112" s="26">
        <v>27.9</v>
      </c>
      <c r="H112" s="26">
        <v>26.7</v>
      </c>
      <c r="I112" s="26">
        <v>24.7</v>
      </c>
      <c r="J112" s="26">
        <v>25.7</v>
      </c>
      <c r="K112" s="26">
        <v>28</v>
      </c>
      <c r="L112" s="26">
        <v>28.5</v>
      </c>
      <c r="M112" s="26">
        <v>30.5</v>
      </c>
      <c r="N112" s="26">
        <v>29.6</v>
      </c>
      <c r="O112" s="26">
        <v>27.1</v>
      </c>
      <c r="P112" s="3" t="s">
        <v>261</v>
      </c>
    </row>
    <row r="113" spans="1:16" ht="12.75">
      <c r="A113">
        <v>75</v>
      </c>
      <c r="B113" t="s">
        <v>37</v>
      </c>
      <c r="C113" t="s">
        <v>9</v>
      </c>
      <c r="D113" s="13">
        <v>41.1</v>
      </c>
      <c r="E113" s="13">
        <v>39.9</v>
      </c>
      <c r="F113" s="13">
        <v>37.2</v>
      </c>
      <c r="G113" s="13">
        <v>32.8</v>
      </c>
      <c r="H113" s="13">
        <v>28.5</v>
      </c>
      <c r="I113" s="13">
        <v>26.2</v>
      </c>
      <c r="J113" s="13">
        <v>27</v>
      </c>
      <c r="K113" s="13">
        <v>30.6</v>
      </c>
      <c r="L113" s="13">
        <v>35.2</v>
      </c>
      <c r="M113" s="13">
        <v>38.7</v>
      </c>
      <c r="N113" s="13">
        <v>40.6</v>
      </c>
      <c r="O113" s="13">
        <v>41.2</v>
      </c>
      <c r="P113" s="3" t="s">
        <v>262</v>
      </c>
    </row>
    <row r="114" spans="1:16" ht="12.75">
      <c r="A114">
        <v>75</v>
      </c>
      <c r="B114" t="s">
        <v>37</v>
      </c>
      <c r="C114" t="s">
        <v>9</v>
      </c>
      <c r="D114" s="14">
        <v>0.062</v>
      </c>
      <c r="E114" s="14">
        <v>0.062</v>
      </c>
      <c r="F114" s="14">
        <v>0.062</v>
      </c>
      <c r="G114" s="14">
        <v>0.062</v>
      </c>
      <c r="H114" s="14">
        <v>0.062</v>
      </c>
      <c r="I114" s="14">
        <v>0.062</v>
      </c>
      <c r="J114" s="14">
        <v>0.062</v>
      </c>
      <c r="K114" s="14">
        <v>0.062</v>
      </c>
      <c r="L114" s="14">
        <v>0.062</v>
      </c>
      <c r="M114" s="14">
        <v>0.062</v>
      </c>
      <c r="N114" s="14">
        <v>0.062</v>
      </c>
      <c r="O114" s="14">
        <v>0.062</v>
      </c>
      <c r="P114" s="25" t="s">
        <v>263</v>
      </c>
    </row>
    <row r="115" spans="1:16" ht="12.75">
      <c r="A115">
        <v>75</v>
      </c>
      <c r="B115" t="s">
        <v>37</v>
      </c>
      <c r="C115" t="s">
        <v>9</v>
      </c>
      <c r="D115" s="26">
        <v>24.6</v>
      </c>
      <c r="E115" s="26">
        <v>24.4</v>
      </c>
      <c r="F115" s="26">
        <v>24.4</v>
      </c>
      <c r="G115" s="26">
        <v>23.2</v>
      </c>
      <c r="H115" s="26">
        <v>21.7</v>
      </c>
      <c r="I115" s="26">
        <v>20.7</v>
      </c>
      <c r="J115" s="26">
        <v>20.7</v>
      </c>
      <c r="K115" s="26">
        <v>22</v>
      </c>
      <c r="L115" s="26">
        <v>23.8</v>
      </c>
      <c r="M115" s="26">
        <v>24.9</v>
      </c>
      <c r="N115" s="26">
        <v>24.9</v>
      </c>
      <c r="O115" s="26">
        <v>24.9</v>
      </c>
      <c r="P115" s="3" t="s">
        <v>264</v>
      </c>
    </row>
    <row r="116" spans="1:16" ht="12.75">
      <c r="A116">
        <v>75</v>
      </c>
      <c r="B116" t="s">
        <v>37</v>
      </c>
      <c r="C116" t="s">
        <v>9</v>
      </c>
      <c r="D116" s="27">
        <v>3.60082304526749</v>
      </c>
      <c r="E116" s="27">
        <v>3.0864197530864197</v>
      </c>
      <c r="F116" s="27">
        <v>3.0864197530864197</v>
      </c>
      <c r="G116" s="27">
        <v>3.0864197530864197</v>
      </c>
      <c r="H116" s="27">
        <v>3.60082304526749</v>
      </c>
      <c r="I116" s="27">
        <v>3.60082304526749</v>
      </c>
      <c r="J116" s="27">
        <v>4.11522633744856</v>
      </c>
      <c r="K116" s="27">
        <v>4.11522633744856</v>
      </c>
      <c r="L116" s="27">
        <v>4.62962962962963</v>
      </c>
      <c r="M116" s="27">
        <v>4.11522633744856</v>
      </c>
      <c r="N116" s="27">
        <v>3.60082304526749</v>
      </c>
      <c r="O116" s="27">
        <v>3.60082304526749</v>
      </c>
      <c r="P116" s="11" t="s">
        <v>267</v>
      </c>
    </row>
    <row r="117" spans="1:16" ht="12.75">
      <c r="A117" s="4">
        <v>76</v>
      </c>
      <c r="B117" t="s">
        <v>38</v>
      </c>
      <c r="C117" t="s">
        <v>36</v>
      </c>
      <c r="D117" s="26">
        <v>20</v>
      </c>
      <c r="E117" s="26">
        <v>19.7</v>
      </c>
      <c r="F117" s="26">
        <v>19.4</v>
      </c>
      <c r="G117" s="26">
        <v>17.4</v>
      </c>
      <c r="H117" s="26">
        <v>15.7</v>
      </c>
      <c r="I117" s="26">
        <v>13.3</v>
      </c>
      <c r="J117" s="26">
        <v>12.2</v>
      </c>
      <c r="K117" s="26">
        <v>13.3</v>
      </c>
      <c r="L117" s="26">
        <v>16.5</v>
      </c>
      <c r="M117" s="26">
        <v>18.7</v>
      </c>
      <c r="N117" s="26">
        <v>19.3</v>
      </c>
      <c r="O117" s="26">
        <v>20</v>
      </c>
      <c r="P117" t="s">
        <v>259</v>
      </c>
    </row>
    <row r="118" spans="1:16" ht="12.75">
      <c r="A118">
        <v>76</v>
      </c>
      <c r="B118" t="s">
        <v>38</v>
      </c>
      <c r="C118" t="s">
        <v>36</v>
      </c>
      <c r="D118" s="26">
        <v>30.6</v>
      </c>
      <c r="E118" s="26">
        <v>30.6</v>
      </c>
      <c r="F118" s="26">
        <v>30.7</v>
      </c>
      <c r="G118" s="26">
        <v>30</v>
      </c>
      <c r="H118" s="26">
        <v>28.1</v>
      </c>
      <c r="I118" s="26">
        <v>27.4</v>
      </c>
      <c r="J118" s="26">
        <v>28</v>
      </c>
      <c r="K118" s="26">
        <v>30.2</v>
      </c>
      <c r="L118" s="26">
        <v>30.8</v>
      </c>
      <c r="M118" s="26">
        <v>32.7</v>
      </c>
      <c r="N118" s="26">
        <v>31.6</v>
      </c>
      <c r="O118" s="26">
        <v>30.8</v>
      </c>
      <c r="P118" s="3" t="s">
        <v>261</v>
      </c>
    </row>
    <row r="119" spans="1:16" ht="12.75">
      <c r="A119">
        <v>76</v>
      </c>
      <c r="B119" t="s">
        <v>38</v>
      </c>
      <c r="C119" t="s">
        <v>36</v>
      </c>
      <c r="D119" s="13">
        <v>41.1</v>
      </c>
      <c r="E119" s="13">
        <v>39.9</v>
      </c>
      <c r="F119" s="13">
        <v>37.2</v>
      </c>
      <c r="G119" s="13">
        <v>32.8</v>
      </c>
      <c r="H119" s="13">
        <v>28.5</v>
      </c>
      <c r="I119" s="13">
        <v>26.2</v>
      </c>
      <c r="J119" s="13">
        <v>27</v>
      </c>
      <c r="K119" s="13">
        <v>30.6</v>
      </c>
      <c r="L119" s="13">
        <v>35.2</v>
      </c>
      <c r="M119" s="13">
        <v>38.7</v>
      </c>
      <c r="N119" s="13">
        <v>40.6</v>
      </c>
      <c r="O119" s="13">
        <v>41.2</v>
      </c>
      <c r="P119" s="3" t="s">
        <v>262</v>
      </c>
    </row>
    <row r="120" spans="1:16" ht="12.75">
      <c r="A120">
        <v>76</v>
      </c>
      <c r="B120" t="s">
        <v>38</v>
      </c>
      <c r="C120" t="s">
        <v>36</v>
      </c>
      <c r="D120" s="14">
        <v>0.064</v>
      </c>
      <c r="E120" s="14">
        <v>0.064</v>
      </c>
      <c r="F120" s="14">
        <v>0.064</v>
      </c>
      <c r="G120" s="14">
        <v>0.064</v>
      </c>
      <c r="H120" s="14">
        <v>0.064</v>
      </c>
      <c r="I120" s="14">
        <v>0.064</v>
      </c>
      <c r="J120" s="14">
        <v>0.064</v>
      </c>
      <c r="K120" s="14">
        <v>0.064</v>
      </c>
      <c r="L120" s="14">
        <v>0.064</v>
      </c>
      <c r="M120" s="14">
        <v>0.064</v>
      </c>
      <c r="N120" s="14">
        <v>0.064</v>
      </c>
      <c r="O120" s="14">
        <v>0.064</v>
      </c>
      <c r="P120" s="25" t="s">
        <v>263</v>
      </c>
    </row>
    <row r="121" spans="1:16" ht="12.75">
      <c r="A121">
        <v>76</v>
      </c>
      <c r="B121" t="s">
        <v>38</v>
      </c>
      <c r="C121" t="s">
        <v>36</v>
      </c>
      <c r="D121" s="26">
        <v>26</v>
      </c>
      <c r="E121" s="26">
        <v>25.9</v>
      </c>
      <c r="F121" s="26">
        <v>25.6</v>
      </c>
      <c r="G121" s="26">
        <v>24.3</v>
      </c>
      <c r="H121" s="26">
        <v>22.6</v>
      </c>
      <c r="I121" s="26">
        <v>20.9</v>
      </c>
      <c r="J121" s="26">
        <v>21</v>
      </c>
      <c r="K121" s="26">
        <v>23.2</v>
      </c>
      <c r="L121" s="26">
        <v>25.7</v>
      </c>
      <c r="M121" s="26">
        <v>27.1</v>
      </c>
      <c r="N121" s="26">
        <v>26.9</v>
      </c>
      <c r="O121" s="26">
        <v>26.6</v>
      </c>
      <c r="P121" s="3" t="s">
        <v>264</v>
      </c>
    </row>
    <row r="122" spans="1:16" ht="12.75">
      <c r="A122">
        <v>76</v>
      </c>
      <c r="B122" t="s">
        <v>38</v>
      </c>
      <c r="C122" t="s">
        <v>36</v>
      </c>
      <c r="D122" s="27">
        <v>2.57201646090535</v>
      </c>
      <c r="E122" s="27">
        <v>2.05761316872428</v>
      </c>
      <c r="F122" s="27">
        <v>2.05761316872428</v>
      </c>
      <c r="G122" s="27">
        <v>2.05761316872428</v>
      </c>
      <c r="H122" s="27">
        <v>2.05761316872428</v>
      </c>
      <c r="I122" s="27">
        <v>2.05761316872428</v>
      </c>
      <c r="J122" s="27">
        <v>2.57201646090535</v>
      </c>
      <c r="K122" s="27">
        <v>3.0864197530864197</v>
      </c>
      <c r="L122" s="27">
        <v>3.0864197530864197</v>
      </c>
      <c r="M122" s="27">
        <v>3.0864197530864197</v>
      </c>
      <c r="N122" s="27">
        <v>2.57201646090535</v>
      </c>
      <c r="O122" s="27">
        <v>2.57201646090535</v>
      </c>
      <c r="P122" s="11" t="s">
        <v>267</v>
      </c>
    </row>
    <row r="123" spans="1:16" ht="12.75">
      <c r="A123" s="4">
        <v>77</v>
      </c>
      <c r="B123" t="s">
        <v>39</v>
      </c>
      <c r="C123" t="s">
        <v>13</v>
      </c>
      <c r="D123" s="26">
        <v>21.1</v>
      </c>
      <c r="E123" s="26">
        <v>20.8</v>
      </c>
      <c r="F123" s="26">
        <v>20.3</v>
      </c>
      <c r="G123" s="26">
        <v>18.9</v>
      </c>
      <c r="H123" s="26">
        <v>16.9</v>
      </c>
      <c r="I123" s="26">
        <v>14</v>
      </c>
      <c r="J123" s="26">
        <v>13.8</v>
      </c>
      <c r="K123" s="26">
        <v>15.3</v>
      </c>
      <c r="L123" s="26">
        <v>17.8</v>
      </c>
      <c r="M123" s="26">
        <v>19.7</v>
      </c>
      <c r="N123" s="26">
        <v>20.6</v>
      </c>
      <c r="O123" s="26">
        <v>21.2</v>
      </c>
      <c r="P123" t="s">
        <v>259</v>
      </c>
    </row>
    <row r="124" spans="1:16" ht="12.75">
      <c r="A124">
        <v>77</v>
      </c>
      <c r="B124" t="s">
        <v>39</v>
      </c>
      <c r="C124" t="s">
        <v>13</v>
      </c>
      <c r="D124" s="26">
        <v>31.8</v>
      </c>
      <c r="E124" s="26">
        <v>31.5</v>
      </c>
      <c r="F124" s="26">
        <v>31</v>
      </c>
      <c r="G124" s="26">
        <v>29.9</v>
      </c>
      <c r="H124" s="26">
        <v>28.6</v>
      </c>
      <c r="I124" s="26">
        <v>27.4</v>
      </c>
      <c r="J124" s="26">
        <v>28.5</v>
      </c>
      <c r="K124" s="26">
        <v>30.6</v>
      </c>
      <c r="L124" s="26">
        <v>32.1</v>
      </c>
      <c r="M124" s="26">
        <v>33.2</v>
      </c>
      <c r="N124" s="26">
        <v>32.6</v>
      </c>
      <c r="O124" s="26">
        <v>32</v>
      </c>
      <c r="P124" s="3" t="s">
        <v>261</v>
      </c>
    </row>
    <row r="125" spans="1:16" ht="12.75">
      <c r="A125">
        <v>77</v>
      </c>
      <c r="B125" t="s">
        <v>39</v>
      </c>
      <c r="C125" t="s">
        <v>13</v>
      </c>
      <c r="D125" s="13">
        <v>41.5</v>
      </c>
      <c r="E125" s="13">
        <v>40</v>
      </c>
      <c r="F125" s="13">
        <v>37</v>
      </c>
      <c r="G125" s="13">
        <v>32.1</v>
      </c>
      <c r="H125" s="13">
        <v>27.5</v>
      </c>
      <c r="I125" s="13">
        <v>25.1</v>
      </c>
      <c r="J125" s="13">
        <v>26</v>
      </c>
      <c r="K125" s="13">
        <v>29.8</v>
      </c>
      <c r="L125" s="13">
        <v>34.7</v>
      </c>
      <c r="M125" s="13">
        <v>38.7</v>
      </c>
      <c r="N125" s="13">
        <v>40.9</v>
      </c>
      <c r="O125" s="13">
        <v>41.7</v>
      </c>
      <c r="P125" s="3" t="s">
        <v>262</v>
      </c>
    </row>
    <row r="126" spans="1:16" ht="12.75">
      <c r="A126">
        <v>77</v>
      </c>
      <c r="B126" t="s">
        <v>39</v>
      </c>
      <c r="C126" t="s">
        <v>13</v>
      </c>
      <c r="D126" s="14">
        <v>0.065</v>
      </c>
      <c r="E126" s="14">
        <v>0.065</v>
      </c>
      <c r="F126" s="14">
        <v>0.065</v>
      </c>
      <c r="G126" s="14">
        <v>0.065</v>
      </c>
      <c r="H126" s="14">
        <v>0.065</v>
      </c>
      <c r="I126" s="14">
        <v>0.065</v>
      </c>
      <c r="J126" s="14">
        <v>0.065</v>
      </c>
      <c r="K126" s="14">
        <v>0.065</v>
      </c>
      <c r="L126" s="14">
        <v>0.065</v>
      </c>
      <c r="M126" s="14">
        <v>0.065</v>
      </c>
      <c r="N126" s="14">
        <v>0.065</v>
      </c>
      <c r="O126" s="14">
        <v>0.065</v>
      </c>
      <c r="P126" s="25" t="s">
        <v>263</v>
      </c>
    </row>
    <row r="127" spans="1:16" ht="12.75">
      <c r="A127">
        <v>77</v>
      </c>
      <c r="B127" t="s">
        <v>39</v>
      </c>
      <c r="C127" t="s">
        <v>13</v>
      </c>
      <c r="D127" s="26">
        <v>27.1</v>
      </c>
      <c r="E127" s="26">
        <v>26.7</v>
      </c>
      <c r="F127" s="26">
        <v>26.4</v>
      </c>
      <c r="G127" s="26">
        <v>25.2</v>
      </c>
      <c r="H127" s="26">
        <v>23.1</v>
      </c>
      <c r="I127" s="26">
        <v>21.5</v>
      </c>
      <c r="J127" s="26">
        <v>21.7</v>
      </c>
      <c r="K127" s="26">
        <v>24.1</v>
      </c>
      <c r="L127" s="26">
        <v>26.3</v>
      </c>
      <c r="M127" s="26">
        <v>27.5</v>
      </c>
      <c r="N127" s="26">
        <v>27.6</v>
      </c>
      <c r="O127" s="26">
        <v>27.5</v>
      </c>
      <c r="P127" s="3" t="s">
        <v>264</v>
      </c>
    </row>
    <row r="128" spans="1:16" ht="12.75">
      <c r="A128">
        <v>77</v>
      </c>
      <c r="B128" t="s">
        <v>39</v>
      </c>
      <c r="C128" t="s">
        <v>13</v>
      </c>
      <c r="D128" s="27">
        <v>1.3888888888888888</v>
      </c>
      <c r="E128" s="27">
        <v>1.1111111111111112</v>
      </c>
      <c r="F128" s="27">
        <v>1.1111111111111112</v>
      </c>
      <c r="G128" s="27">
        <v>1.3888888888888888</v>
      </c>
      <c r="H128" s="27">
        <v>1.3888888888888888</v>
      </c>
      <c r="I128" s="27">
        <v>1.3888888888888888</v>
      </c>
      <c r="J128" s="27">
        <v>1.6666666666666665</v>
      </c>
      <c r="K128" s="27">
        <v>1.6666666666666665</v>
      </c>
      <c r="L128" s="27">
        <v>1.9444444444444444</v>
      </c>
      <c r="M128" s="27">
        <v>1.6666666666666665</v>
      </c>
      <c r="N128" s="27">
        <v>1.6666666666666665</v>
      </c>
      <c r="O128" s="27">
        <v>1.6666666666666665</v>
      </c>
      <c r="P128" s="11" t="s">
        <v>267</v>
      </c>
    </row>
    <row r="129" spans="1:16" ht="12.75">
      <c r="A129" s="4">
        <v>78</v>
      </c>
      <c r="B129" t="s">
        <v>40</v>
      </c>
      <c r="C129" t="s">
        <v>41</v>
      </c>
      <c r="D129" s="3">
        <v>21.1</v>
      </c>
      <c r="E129" s="3">
        <v>20.2</v>
      </c>
      <c r="F129" s="3">
        <v>19.1</v>
      </c>
      <c r="G129" s="3">
        <v>18.4</v>
      </c>
      <c r="H129" s="3">
        <v>12.1</v>
      </c>
      <c r="I129" s="3">
        <v>10.2</v>
      </c>
      <c r="J129" s="3">
        <v>8.1</v>
      </c>
      <c r="K129" s="3">
        <v>10.8</v>
      </c>
      <c r="L129" s="3">
        <v>13.8</v>
      </c>
      <c r="M129" s="3">
        <v>17</v>
      </c>
      <c r="N129" s="3">
        <v>18</v>
      </c>
      <c r="O129" s="3">
        <v>19.9</v>
      </c>
      <c r="P129" t="s">
        <v>259</v>
      </c>
    </row>
    <row r="130" spans="1:16" ht="12.75">
      <c r="A130">
        <v>78</v>
      </c>
      <c r="B130" t="s">
        <v>40</v>
      </c>
      <c r="C130" t="s">
        <v>41</v>
      </c>
      <c r="D130" s="3">
        <v>35.9</v>
      </c>
      <c r="E130" s="3">
        <v>35.5</v>
      </c>
      <c r="F130" s="3">
        <v>35.5</v>
      </c>
      <c r="G130" s="3">
        <v>35.2</v>
      </c>
      <c r="H130" s="3">
        <v>34</v>
      </c>
      <c r="I130" s="3">
        <v>32.9</v>
      </c>
      <c r="J130" s="3">
        <v>34</v>
      </c>
      <c r="K130" s="3">
        <v>36.3</v>
      </c>
      <c r="L130" s="3">
        <v>37.3</v>
      </c>
      <c r="M130" s="3">
        <v>37.4</v>
      </c>
      <c r="N130" s="3">
        <v>37.7</v>
      </c>
      <c r="O130" s="3">
        <v>36.4</v>
      </c>
      <c r="P130" s="3" t="s">
        <v>261</v>
      </c>
    </row>
    <row r="131" spans="1:16" ht="12.75">
      <c r="A131">
        <v>78</v>
      </c>
      <c r="B131" t="s">
        <v>40</v>
      </c>
      <c r="C131" t="s">
        <v>41</v>
      </c>
      <c r="D131" s="21">
        <v>41.1</v>
      </c>
      <c r="E131" s="21">
        <v>39.9</v>
      </c>
      <c r="F131" s="21">
        <v>37.2</v>
      </c>
      <c r="G131" s="21">
        <v>32.8</v>
      </c>
      <c r="H131" s="21">
        <v>28.5</v>
      </c>
      <c r="I131" s="21">
        <v>26.2</v>
      </c>
      <c r="J131" s="21">
        <v>27</v>
      </c>
      <c r="K131" s="21">
        <v>30.6</v>
      </c>
      <c r="L131" s="21">
        <v>35.2</v>
      </c>
      <c r="M131" s="21">
        <v>38.7</v>
      </c>
      <c r="N131" s="21">
        <v>40.6</v>
      </c>
      <c r="O131" s="21">
        <v>41.2</v>
      </c>
      <c r="P131" s="3" t="s">
        <v>262</v>
      </c>
    </row>
    <row r="132" spans="1:16" ht="12.75">
      <c r="A132">
        <v>78</v>
      </c>
      <c r="B132" t="s">
        <v>40</v>
      </c>
      <c r="C132" t="s">
        <v>41</v>
      </c>
      <c r="D132">
        <v>0.065</v>
      </c>
      <c r="E132">
        <v>0.065</v>
      </c>
      <c r="F132">
        <v>0.065</v>
      </c>
      <c r="G132">
        <v>0.065</v>
      </c>
      <c r="H132">
        <v>0.065</v>
      </c>
      <c r="I132">
        <v>0.065</v>
      </c>
      <c r="J132">
        <v>0.065</v>
      </c>
      <c r="K132">
        <v>0.065</v>
      </c>
      <c r="L132">
        <v>0.065</v>
      </c>
      <c r="M132">
        <v>0.065</v>
      </c>
      <c r="N132">
        <v>0.065</v>
      </c>
      <c r="O132">
        <v>0.065</v>
      </c>
      <c r="P132" s="25" t="s">
        <v>263</v>
      </c>
    </row>
    <row r="133" spans="1:16" ht="12.75">
      <c r="A133">
        <v>78</v>
      </c>
      <c r="B133" t="s">
        <v>40</v>
      </c>
      <c r="C133" t="s">
        <v>41</v>
      </c>
      <c r="D133" s="3">
        <v>28.2</v>
      </c>
      <c r="E133" s="3">
        <v>28.1</v>
      </c>
      <c r="F133" s="3">
        <v>27.8</v>
      </c>
      <c r="G133">
        <v>27.5</v>
      </c>
      <c r="H133">
        <v>25.4</v>
      </c>
      <c r="I133" s="3">
        <v>24.4</v>
      </c>
      <c r="J133" s="3">
        <v>23.9</v>
      </c>
      <c r="K133" s="3">
        <v>26.3</v>
      </c>
      <c r="L133" s="3">
        <v>26.2</v>
      </c>
      <c r="M133" s="3">
        <v>28</v>
      </c>
      <c r="N133" s="3">
        <v>28.8</v>
      </c>
      <c r="O133" s="3">
        <v>28.5</v>
      </c>
      <c r="P133" s="3" t="s">
        <v>264</v>
      </c>
    </row>
    <row r="134" spans="1:16" ht="12.75">
      <c r="A134">
        <v>78</v>
      </c>
      <c r="B134" t="s">
        <v>40</v>
      </c>
      <c r="C134" t="s">
        <v>41</v>
      </c>
      <c r="D134" s="11">
        <v>2.05761316872428</v>
      </c>
      <c r="E134" s="11">
        <v>2.05761316872428</v>
      </c>
      <c r="F134" s="11">
        <v>2.05761316872428</v>
      </c>
      <c r="G134" s="11">
        <v>2.05761316872428</v>
      </c>
      <c r="H134" s="11">
        <v>1.5432098765432098</v>
      </c>
      <c r="I134" s="11">
        <v>2.05761316872428</v>
      </c>
      <c r="J134" s="11">
        <v>2.05761316872428</v>
      </c>
      <c r="K134" s="11">
        <v>2.05761316872428</v>
      </c>
      <c r="L134" s="11">
        <v>2.57201646090535</v>
      </c>
      <c r="M134" s="11">
        <v>2.05761316872428</v>
      </c>
      <c r="N134" s="11">
        <v>2.05761316872428</v>
      </c>
      <c r="O134" s="11">
        <v>1.5432098765432098</v>
      </c>
      <c r="P134" s="11" t="s">
        <v>267</v>
      </c>
    </row>
    <row r="135" spans="1:16" ht="12.75">
      <c r="A135" s="4">
        <v>79</v>
      </c>
      <c r="B135" t="s">
        <v>42</v>
      </c>
      <c r="C135" t="s">
        <v>10</v>
      </c>
      <c r="D135" s="3">
        <v>21.8</v>
      </c>
      <c r="E135" s="3">
        <v>21.6</v>
      </c>
      <c r="F135" s="3">
        <v>21</v>
      </c>
      <c r="G135" s="3">
        <v>19.4</v>
      </c>
      <c r="H135" s="3">
        <v>17.4</v>
      </c>
      <c r="I135" s="3">
        <v>16.3</v>
      </c>
      <c r="J135" s="3">
        <v>14.9</v>
      </c>
      <c r="K135" s="3">
        <v>15.9</v>
      </c>
      <c r="L135" s="3">
        <v>17.2</v>
      </c>
      <c r="M135" s="3">
        <v>19.2</v>
      </c>
      <c r="N135" s="3">
        <v>20.4</v>
      </c>
      <c r="O135" s="3">
        <v>21.3</v>
      </c>
      <c r="P135" t="s">
        <v>259</v>
      </c>
    </row>
    <row r="136" spans="1:16" ht="12.75">
      <c r="A136">
        <v>79</v>
      </c>
      <c r="B136" t="s">
        <v>42</v>
      </c>
      <c r="C136" t="s">
        <v>10</v>
      </c>
      <c r="D136" s="3">
        <v>30.9</v>
      </c>
      <c r="E136" s="3">
        <v>30.8</v>
      </c>
      <c r="F136" s="3">
        <v>29.3</v>
      </c>
      <c r="G136" s="3">
        <v>30</v>
      </c>
      <c r="H136" s="3">
        <v>27.4</v>
      </c>
      <c r="I136" s="3">
        <v>26.2</v>
      </c>
      <c r="J136" s="3">
        <v>26.2</v>
      </c>
      <c r="K136" s="3">
        <v>28.7</v>
      </c>
      <c r="L136" s="3">
        <v>29.7</v>
      </c>
      <c r="M136" s="3">
        <v>31</v>
      </c>
      <c r="N136" s="3">
        <v>31.5</v>
      </c>
      <c r="O136" s="3">
        <v>31</v>
      </c>
      <c r="P136" s="3" t="s">
        <v>261</v>
      </c>
    </row>
    <row r="137" spans="1:16" ht="12.75">
      <c r="A137">
        <v>79</v>
      </c>
      <c r="B137" t="s">
        <v>42</v>
      </c>
      <c r="C137" t="s">
        <v>10</v>
      </c>
      <c r="D137" s="21">
        <v>41.5</v>
      </c>
      <c r="E137" s="21">
        <v>40</v>
      </c>
      <c r="F137" s="21">
        <v>37</v>
      </c>
      <c r="G137" s="21">
        <v>32.1</v>
      </c>
      <c r="H137" s="21">
        <v>27.5</v>
      </c>
      <c r="I137" s="21">
        <v>25.1</v>
      </c>
      <c r="J137" s="21">
        <v>26</v>
      </c>
      <c r="K137" s="21">
        <v>29.8</v>
      </c>
      <c r="L137" s="21">
        <v>34.7</v>
      </c>
      <c r="M137" s="21">
        <v>38.7</v>
      </c>
      <c r="N137" s="21">
        <v>40.9</v>
      </c>
      <c r="O137" s="21">
        <v>41.7</v>
      </c>
      <c r="P137" s="3" t="s">
        <v>262</v>
      </c>
    </row>
    <row r="138" spans="1:16" ht="12.75">
      <c r="A138">
        <v>79</v>
      </c>
      <c r="B138" t="s">
        <v>42</v>
      </c>
      <c r="C138" t="s">
        <v>10</v>
      </c>
      <c r="D138">
        <v>0.064</v>
      </c>
      <c r="E138">
        <v>0.064</v>
      </c>
      <c r="F138">
        <v>0.064</v>
      </c>
      <c r="G138">
        <v>0.064</v>
      </c>
      <c r="H138">
        <v>0.064</v>
      </c>
      <c r="I138">
        <v>0.064</v>
      </c>
      <c r="J138">
        <v>0.064</v>
      </c>
      <c r="K138">
        <v>0.064</v>
      </c>
      <c r="L138">
        <v>0.064</v>
      </c>
      <c r="M138">
        <v>0.064</v>
      </c>
      <c r="N138">
        <v>0.064</v>
      </c>
      <c r="O138">
        <v>0.064</v>
      </c>
      <c r="P138" s="25" t="s">
        <v>263</v>
      </c>
    </row>
    <row r="139" spans="1:16" ht="12.75">
      <c r="A139">
        <v>79</v>
      </c>
      <c r="B139" t="s">
        <v>42</v>
      </c>
      <c r="C139" t="s">
        <v>10</v>
      </c>
      <c r="D139" s="3">
        <v>26.3</v>
      </c>
      <c r="E139" s="3">
        <v>26.2</v>
      </c>
      <c r="F139" s="3">
        <v>26</v>
      </c>
      <c r="G139" s="3">
        <v>24.7</v>
      </c>
      <c r="H139" s="3">
        <v>22.3</v>
      </c>
      <c r="I139" s="3">
        <v>20.8</v>
      </c>
      <c r="J139" s="3">
        <v>20.6</v>
      </c>
      <c r="K139" s="3">
        <v>22.1</v>
      </c>
      <c r="L139" s="3">
        <v>23.6</v>
      </c>
      <c r="M139" s="3">
        <v>25.2</v>
      </c>
      <c r="N139" s="3">
        <v>26</v>
      </c>
      <c r="O139" s="3">
        <v>26.3</v>
      </c>
      <c r="P139" s="3" t="s">
        <v>264</v>
      </c>
    </row>
    <row r="140" spans="1:16" ht="12.75">
      <c r="A140" s="4">
        <v>80</v>
      </c>
      <c r="B140" t="s">
        <v>43</v>
      </c>
      <c r="C140" t="s">
        <v>9</v>
      </c>
      <c r="D140" s="3">
        <v>20.3</v>
      </c>
      <c r="E140" s="3">
        <v>20.2</v>
      </c>
      <c r="F140" s="3">
        <v>19.5</v>
      </c>
      <c r="G140" s="3">
        <v>17.6</v>
      </c>
      <c r="H140" s="3">
        <v>16.6</v>
      </c>
      <c r="I140" s="3">
        <v>13.5</v>
      </c>
      <c r="J140" s="3">
        <v>12.8</v>
      </c>
      <c r="K140" s="3">
        <v>13.7</v>
      </c>
      <c r="L140" s="3">
        <v>15.6</v>
      </c>
      <c r="M140" s="3">
        <v>18.5</v>
      </c>
      <c r="N140" s="3">
        <v>19.5</v>
      </c>
      <c r="O140" s="3">
        <v>20.4</v>
      </c>
      <c r="P140" t="s">
        <v>259</v>
      </c>
    </row>
    <row r="141" spans="1:16" ht="12.75">
      <c r="A141">
        <v>80</v>
      </c>
      <c r="B141" t="s">
        <v>43</v>
      </c>
      <c r="C141" t="s">
        <v>9</v>
      </c>
      <c r="D141" s="3">
        <v>32.1</v>
      </c>
      <c r="E141" s="3">
        <v>31.8</v>
      </c>
      <c r="F141" s="3">
        <v>32</v>
      </c>
      <c r="G141" s="3">
        <v>30.7</v>
      </c>
      <c r="H141" s="3">
        <v>28.7</v>
      </c>
      <c r="I141" s="3">
        <v>26.9</v>
      </c>
      <c r="J141" s="3">
        <v>28.3</v>
      </c>
      <c r="K141" s="3">
        <v>30.2</v>
      </c>
      <c r="L141" s="3">
        <v>31.4</v>
      </c>
      <c r="M141" s="3">
        <v>33</v>
      </c>
      <c r="N141" s="3">
        <v>32.1</v>
      </c>
      <c r="O141" s="3">
        <v>32</v>
      </c>
      <c r="P141" s="3" t="s">
        <v>261</v>
      </c>
    </row>
    <row r="142" spans="1:16" ht="12.75">
      <c r="A142">
        <v>80</v>
      </c>
      <c r="B142" t="s">
        <v>43</v>
      </c>
      <c r="C142" t="s">
        <v>9</v>
      </c>
      <c r="D142" s="21">
        <v>41.5</v>
      </c>
      <c r="E142" s="21">
        <v>40</v>
      </c>
      <c r="F142" s="21">
        <v>37</v>
      </c>
      <c r="G142" s="21">
        <v>32.1</v>
      </c>
      <c r="H142" s="21">
        <v>27.5</v>
      </c>
      <c r="I142" s="21">
        <v>25.1</v>
      </c>
      <c r="J142" s="21">
        <v>26</v>
      </c>
      <c r="K142" s="21">
        <v>29.8</v>
      </c>
      <c r="L142" s="21">
        <v>34.7</v>
      </c>
      <c r="M142" s="21">
        <v>38.7</v>
      </c>
      <c r="N142" s="21">
        <v>40.9</v>
      </c>
      <c r="O142" s="21">
        <v>41.7</v>
      </c>
      <c r="P142" s="3" t="s">
        <v>262</v>
      </c>
    </row>
    <row r="143" spans="1:16" ht="12.75">
      <c r="A143">
        <v>80</v>
      </c>
      <c r="B143" t="s">
        <v>43</v>
      </c>
      <c r="C143" t="s">
        <v>9</v>
      </c>
      <c r="D143">
        <v>0.065</v>
      </c>
      <c r="E143">
        <v>0.065</v>
      </c>
      <c r="F143">
        <v>0.065</v>
      </c>
      <c r="G143">
        <v>0.065</v>
      </c>
      <c r="H143">
        <v>0.065</v>
      </c>
      <c r="I143">
        <v>0.065</v>
      </c>
      <c r="J143">
        <v>0.065</v>
      </c>
      <c r="K143">
        <v>0.065</v>
      </c>
      <c r="L143">
        <v>0.065</v>
      </c>
      <c r="M143">
        <v>0.065</v>
      </c>
      <c r="N143">
        <v>0.065</v>
      </c>
      <c r="O143">
        <v>0.065</v>
      </c>
      <c r="P143" s="25" t="s">
        <v>263</v>
      </c>
    </row>
    <row r="144" spans="1:16" ht="12.75">
      <c r="A144">
        <v>80</v>
      </c>
      <c r="B144" t="s">
        <v>43</v>
      </c>
      <c r="C144" t="s">
        <v>9</v>
      </c>
      <c r="D144" s="3">
        <v>26.2</v>
      </c>
      <c r="E144" s="3">
        <v>26</v>
      </c>
      <c r="F144" s="3">
        <v>25.9</v>
      </c>
      <c r="G144" s="3">
        <v>24.3</v>
      </c>
      <c r="H144" s="3">
        <v>23.7</v>
      </c>
      <c r="I144" s="3">
        <v>20.3</v>
      </c>
      <c r="J144" s="3">
        <v>20.5</v>
      </c>
      <c r="K144" s="3">
        <v>21.9</v>
      </c>
      <c r="L144" s="3">
        <v>23.1</v>
      </c>
      <c r="M144" s="3">
        <v>25.7</v>
      </c>
      <c r="N144" s="3">
        <v>25.8</v>
      </c>
      <c r="O144" s="3">
        <v>26.2</v>
      </c>
      <c r="P144" s="3" t="s">
        <v>264</v>
      </c>
    </row>
    <row r="145" spans="1:16" ht="12.75">
      <c r="A145">
        <v>80</v>
      </c>
      <c r="B145" t="s">
        <v>43</v>
      </c>
      <c r="C145" t="s">
        <v>9</v>
      </c>
      <c r="D145" s="11">
        <v>1.1111111111111112</v>
      </c>
      <c r="E145" s="11">
        <v>1.1111111111111112</v>
      </c>
      <c r="F145" s="11">
        <v>1.1111111111111112</v>
      </c>
      <c r="G145" s="11">
        <v>0.8333333333333333</v>
      </c>
      <c r="H145" s="11">
        <v>1.3888888888888888</v>
      </c>
      <c r="I145" s="11">
        <v>1.3888888888888888</v>
      </c>
      <c r="J145" s="11">
        <v>1.6666666666666665</v>
      </c>
      <c r="K145" s="11">
        <v>1.3888888888888888</v>
      </c>
      <c r="L145" s="11">
        <v>1.6666666666666665</v>
      </c>
      <c r="M145" s="11">
        <v>1.3888888888888888</v>
      </c>
      <c r="N145" s="11">
        <v>1.3888888888888888</v>
      </c>
      <c r="O145" s="11">
        <v>1.1111111111111112</v>
      </c>
      <c r="P145" s="11" t="s">
        <v>267</v>
      </c>
    </row>
    <row r="146" spans="1:16" ht="12.75">
      <c r="A146" s="4">
        <v>81</v>
      </c>
      <c r="B146" t="s">
        <v>44</v>
      </c>
      <c r="C146" t="s">
        <v>24</v>
      </c>
      <c r="D146" s="3">
        <v>21.4</v>
      </c>
      <c r="E146" s="3">
        <v>21.1</v>
      </c>
      <c r="F146" s="3">
        <v>20.9</v>
      </c>
      <c r="G146" s="3">
        <v>20.5</v>
      </c>
      <c r="H146" s="3">
        <v>18.6</v>
      </c>
      <c r="I146" s="3">
        <v>17.4</v>
      </c>
      <c r="J146" s="3">
        <v>15.4</v>
      </c>
      <c r="K146" s="3">
        <v>15.5</v>
      </c>
      <c r="L146" s="3">
        <v>16.8</v>
      </c>
      <c r="M146" s="3">
        <v>19.5</v>
      </c>
      <c r="N146" s="3">
        <v>21.3</v>
      </c>
      <c r="O146" s="3">
        <v>21.9</v>
      </c>
      <c r="P146" t="s">
        <v>259</v>
      </c>
    </row>
    <row r="147" spans="1:16" ht="12.75">
      <c r="A147" s="4">
        <v>81</v>
      </c>
      <c r="B147" t="s">
        <v>44</v>
      </c>
      <c r="C147" t="s">
        <v>24</v>
      </c>
      <c r="D147" s="3">
        <v>31.3</v>
      </c>
      <c r="E147" s="3">
        <v>31.8</v>
      </c>
      <c r="F147" s="3">
        <v>32</v>
      </c>
      <c r="G147" s="3">
        <v>32</v>
      </c>
      <c r="H147" s="3">
        <v>30.1</v>
      </c>
      <c r="I147" s="3">
        <v>28.9</v>
      </c>
      <c r="J147" s="3">
        <v>27</v>
      </c>
      <c r="K147" s="3">
        <v>28.6</v>
      </c>
      <c r="L147" s="3">
        <v>30.4</v>
      </c>
      <c r="M147" s="3">
        <v>32.5</v>
      </c>
      <c r="N147" s="3">
        <v>31.8</v>
      </c>
      <c r="O147" s="3">
        <v>31.5</v>
      </c>
      <c r="P147" s="3" t="s">
        <v>261</v>
      </c>
    </row>
    <row r="148" spans="1:16" ht="12.75">
      <c r="A148" s="4">
        <v>81</v>
      </c>
      <c r="B148" t="s">
        <v>44</v>
      </c>
      <c r="C148" t="s">
        <v>24</v>
      </c>
      <c r="D148" s="21">
        <v>41.5</v>
      </c>
      <c r="E148" s="21">
        <v>40</v>
      </c>
      <c r="F148" s="21">
        <v>37</v>
      </c>
      <c r="G148" s="21">
        <v>32.1</v>
      </c>
      <c r="H148" s="21">
        <v>27.5</v>
      </c>
      <c r="I148" s="21">
        <v>25.1</v>
      </c>
      <c r="J148" s="21">
        <v>26</v>
      </c>
      <c r="K148" s="21">
        <v>29.8</v>
      </c>
      <c r="L148" s="21">
        <v>34.7</v>
      </c>
      <c r="M148" s="21">
        <v>38.7</v>
      </c>
      <c r="N148" s="21">
        <v>40.9</v>
      </c>
      <c r="O148" s="21">
        <v>41.7</v>
      </c>
      <c r="P148" s="3" t="s">
        <v>262</v>
      </c>
    </row>
    <row r="149" spans="1:18" ht="12.75">
      <c r="A149" s="4">
        <v>81</v>
      </c>
      <c r="B149" t="s">
        <v>44</v>
      </c>
      <c r="C149" t="s">
        <v>24</v>
      </c>
      <c r="D149">
        <v>0.064</v>
      </c>
      <c r="E149">
        <v>0.064</v>
      </c>
      <c r="F149">
        <v>0.064</v>
      </c>
      <c r="G149">
        <v>0.064</v>
      </c>
      <c r="H149">
        <v>0.064</v>
      </c>
      <c r="I149">
        <v>0.064</v>
      </c>
      <c r="J149">
        <v>0.064</v>
      </c>
      <c r="K149">
        <v>0.064</v>
      </c>
      <c r="L149">
        <v>0.064</v>
      </c>
      <c r="M149">
        <v>0.064</v>
      </c>
      <c r="N149">
        <v>0.064</v>
      </c>
      <c r="O149">
        <v>0.064</v>
      </c>
      <c r="P149" s="25" t="s">
        <v>263</v>
      </c>
      <c r="Q149" s="2"/>
      <c r="R149" s="2"/>
    </row>
    <row r="150" spans="1:18" ht="12.75">
      <c r="A150">
        <v>81</v>
      </c>
      <c r="B150" t="s">
        <v>44</v>
      </c>
      <c r="C150" t="s">
        <v>24</v>
      </c>
      <c r="D150" s="3">
        <v>26.4</v>
      </c>
      <c r="E150" s="3">
        <v>26.5</v>
      </c>
      <c r="F150" s="3">
        <v>26.9</v>
      </c>
      <c r="G150" s="3">
        <v>26.4</v>
      </c>
      <c r="H150" s="3">
        <v>24.4</v>
      </c>
      <c r="I150" s="3">
        <v>23</v>
      </c>
      <c r="J150" s="3">
        <v>21.1</v>
      </c>
      <c r="K150" s="3">
        <v>21.7</v>
      </c>
      <c r="L150" s="3">
        <v>23.4</v>
      </c>
      <c r="M150" s="3">
        <v>26</v>
      </c>
      <c r="N150" s="3">
        <v>26.5</v>
      </c>
      <c r="O150" s="3">
        <v>26.7</v>
      </c>
      <c r="P150" s="3" t="s">
        <v>264</v>
      </c>
      <c r="Q150" s="3"/>
      <c r="R150" s="3"/>
    </row>
    <row r="151" spans="1:18" ht="12.75">
      <c r="A151" s="4">
        <v>84</v>
      </c>
      <c r="B151" t="s">
        <v>45</v>
      </c>
      <c r="C151" t="s">
        <v>13</v>
      </c>
      <c r="D151" s="3">
        <v>22.5</v>
      </c>
      <c r="E151" s="3">
        <v>22</v>
      </c>
      <c r="F151" s="3">
        <v>21.8</v>
      </c>
      <c r="G151" s="3">
        <v>20.3</v>
      </c>
      <c r="H151" s="3">
        <v>17.2</v>
      </c>
      <c r="I151" s="3">
        <v>15.9</v>
      </c>
      <c r="J151" s="3">
        <v>15.2</v>
      </c>
      <c r="K151" s="3">
        <v>16.9</v>
      </c>
      <c r="L151" s="3">
        <v>17.8</v>
      </c>
      <c r="M151" s="3">
        <v>20.4</v>
      </c>
      <c r="N151" s="3">
        <v>21.5</v>
      </c>
      <c r="O151" s="3">
        <v>21.7</v>
      </c>
      <c r="P151" t="s">
        <v>259</v>
      </c>
      <c r="Q151" s="3"/>
      <c r="R151" s="3"/>
    </row>
    <row r="152" spans="1:18" ht="12.75">
      <c r="A152">
        <v>84</v>
      </c>
      <c r="B152" t="s">
        <v>45</v>
      </c>
      <c r="C152" t="s">
        <v>13</v>
      </c>
      <c r="D152" s="3">
        <v>28.5</v>
      </c>
      <c r="E152" s="3">
        <v>28.5</v>
      </c>
      <c r="F152" s="3">
        <v>27.7</v>
      </c>
      <c r="G152" s="3">
        <v>25.8</v>
      </c>
      <c r="H152" s="3">
        <v>21.9</v>
      </c>
      <c r="I152" s="3">
        <v>21.8</v>
      </c>
      <c r="J152" s="3">
        <v>22.5</v>
      </c>
      <c r="K152" s="3">
        <v>24.8</v>
      </c>
      <c r="L152" s="3">
        <v>26</v>
      </c>
      <c r="M152" s="3">
        <v>28.4</v>
      </c>
      <c r="N152" s="3">
        <v>27.6</v>
      </c>
      <c r="O152" s="3">
        <v>28.1</v>
      </c>
      <c r="P152" s="3" t="s">
        <v>261</v>
      </c>
      <c r="Q152" s="3"/>
      <c r="R152" s="3"/>
    </row>
    <row r="153" spans="1:18" ht="12.75">
      <c r="A153">
        <v>84</v>
      </c>
      <c r="B153" t="s">
        <v>45</v>
      </c>
      <c r="C153" t="s">
        <v>13</v>
      </c>
      <c r="D153" s="21">
        <v>41.5</v>
      </c>
      <c r="E153" s="21">
        <v>40</v>
      </c>
      <c r="F153" s="21">
        <v>37</v>
      </c>
      <c r="G153" s="21">
        <v>32.1</v>
      </c>
      <c r="H153" s="21">
        <v>27.5</v>
      </c>
      <c r="I153" s="21">
        <v>25.1</v>
      </c>
      <c r="J153" s="21">
        <v>26</v>
      </c>
      <c r="K153" s="21">
        <v>29.8</v>
      </c>
      <c r="L153" s="21">
        <v>34.7</v>
      </c>
      <c r="M153" s="21">
        <v>38.7</v>
      </c>
      <c r="N153" s="21">
        <v>40.9</v>
      </c>
      <c r="O153" s="21">
        <v>41.7</v>
      </c>
      <c r="P153" s="3" t="s">
        <v>262</v>
      </c>
      <c r="Q153" s="3"/>
      <c r="R153" s="3"/>
    </row>
    <row r="154" spans="1:18" ht="12.75">
      <c r="A154">
        <v>84</v>
      </c>
      <c r="B154" t="s">
        <v>45</v>
      </c>
      <c r="C154" t="s">
        <v>13</v>
      </c>
      <c r="D154">
        <v>0.063</v>
      </c>
      <c r="E154">
        <v>0.063</v>
      </c>
      <c r="F154">
        <v>0.063</v>
      </c>
      <c r="G154">
        <v>0.063</v>
      </c>
      <c r="H154">
        <v>0.063</v>
      </c>
      <c r="I154">
        <v>0.063</v>
      </c>
      <c r="J154">
        <v>0.063</v>
      </c>
      <c r="K154">
        <v>0.063</v>
      </c>
      <c r="L154">
        <v>0.063</v>
      </c>
      <c r="M154">
        <v>0.063</v>
      </c>
      <c r="N154">
        <v>0.063</v>
      </c>
      <c r="O154">
        <v>0.063</v>
      </c>
      <c r="P154" s="25" t="s">
        <v>263</v>
      </c>
      <c r="Q154" s="3"/>
      <c r="R154" s="3"/>
    </row>
    <row r="155" spans="1:18" ht="12.75">
      <c r="A155">
        <v>84</v>
      </c>
      <c r="B155" t="s">
        <v>45</v>
      </c>
      <c r="C155" t="s">
        <v>13</v>
      </c>
      <c r="D155" s="3">
        <v>25.5</v>
      </c>
      <c r="E155" s="3">
        <v>25.2</v>
      </c>
      <c r="F155" s="3">
        <v>24.8</v>
      </c>
      <c r="G155" s="3">
        <v>23.1</v>
      </c>
      <c r="H155" s="3">
        <v>19.1</v>
      </c>
      <c r="I155" s="3">
        <v>18.9</v>
      </c>
      <c r="J155" s="3">
        <v>18.6</v>
      </c>
      <c r="K155" s="3">
        <v>20.6</v>
      </c>
      <c r="L155" s="3">
        <v>21.9</v>
      </c>
      <c r="M155" s="3">
        <v>23.8</v>
      </c>
      <c r="N155" s="3">
        <v>24.6</v>
      </c>
      <c r="O155" s="3">
        <v>26.1</v>
      </c>
      <c r="P155" s="3" t="s">
        <v>264</v>
      </c>
      <c r="Q155" s="3"/>
      <c r="R155" s="3"/>
    </row>
    <row r="156" spans="1:18" ht="12.75">
      <c r="A156" s="4">
        <v>87</v>
      </c>
      <c r="B156" t="s">
        <v>46</v>
      </c>
      <c r="C156" t="s">
        <v>8</v>
      </c>
      <c r="D156" s="3">
        <v>14</v>
      </c>
      <c r="E156" s="3">
        <v>14.2</v>
      </c>
      <c r="F156" s="3">
        <v>13.4</v>
      </c>
      <c r="G156" s="3">
        <v>12.9</v>
      </c>
      <c r="H156" s="3">
        <v>12.5</v>
      </c>
      <c r="I156" s="3">
        <v>10.1</v>
      </c>
      <c r="J156" s="3">
        <v>8.7</v>
      </c>
      <c r="K156" s="3">
        <v>10.5</v>
      </c>
      <c r="L156" s="3">
        <v>11.4</v>
      </c>
      <c r="M156" s="3">
        <v>12.7</v>
      </c>
      <c r="N156" s="3">
        <v>13.9</v>
      </c>
      <c r="O156" s="3">
        <v>13.9</v>
      </c>
      <c r="P156" t="s">
        <v>259</v>
      </c>
      <c r="Q156" s="3"/>
      <c r="R156" s="3"/>
    </row>
    <row r="157" spans="1:18" ht="12.75">
      <c r="A157">
        <v>87</v>
      </c>
      <c r="B157" t="s">
        <v>46</v>
      </c>
      <c r="C157" t="s">
        <v>8</v>
      </c>
      <c r="D157" s="3">
        <v>25.7</v>
      </c>
      <c r="E157" s="3">
        <v>25.4</v>
      </c>
      <c r="F157" s="3">
        <v>25.2</v>
      </c>
      <c r="G157" s="3">
        <v>24.2</v>
      </c>
      <c r="H157" s="3">
        <v>23.2</v>
      </c>
      <c r="I157" s="3">
        <v>22.6</v>
      </c>
      <c r="J157" s="3">
        <v>22.1</v>
      </c>
      <c r="K157" s="3">
        <v>22.6</v>
      </c>
      <c r="L157" s="3">
        <v>23</v>
      </c>
      <c r="M157" s="3">
        <v>25</v>
      </c>
      <c r="N157" s="3">
        <v>24.9</v>
      </c>
      <c r="O157" s="3">
        <v>25.6</v>
      </c>
      <c r="P157" s="3" t="s">
        <v>261</v>
      </c>
      <c r="Q157" s="3"/>
      <c r="R157" s="3"/>
    </row>
    <row r="158" spans="1:18" ht="12.75">
      <c r="A158">
        <v>87</v>
      </c>
      <c r="B158" t="s">
        <v>46</v>
      </c>
      <c r="C158" t="s">
        <v>8</v>
      </c>
      <c r="D158" s="21">
        <v>41.5</v>
      </c>
      <c r="E158" s="21">
        <v>40</v>
      </c>
      <c r="F158" s="21">
        <v>37</v>
      </c>
      <c r="G158" s="21">
        <v>32.1</v>
      </c>
      <c r="H158" s="21">
        <v>27.5</v>
      </c>
      <c r="I158" s="21">
        <v>25.1</v>
      </c>
      <c r="J158" s="21">
        <v>26</v>
      </c>
      <c r="K158" s="21">
        <v>29.8</v>
      </c>
      <c r="L158" s="21">
        <v>34.7</v>
      </c>
      <c r="M158" s="21">
        <v>38.7</v>
      </c>
      <c r="N158" s="21">
        <v>40.9</v>
      </c>
      <c r="O158" s="21">
        <v>41.7</v>
      </c>
      <c r="P158" s="3" t="s">
        <v>262</v>
      </c>
      <c r="Q158" s="3"/>
      <c r="R158" s="3"/>
    </row>
    <row r="159" spans="1:18" ht="12.75">
      <c r="A159">
        <v>87</v>
      </c>
      <c r="B159" t="s">
        <v>46</v>
      </c>
      <c r="C159" t="s">
        <v>8</v>
      </c>
      <c r="D159">
        <v>0.055</v>
      </c>
      <c r="E159">
        <v>0.055</v>
      </c>
      <c r="F159">
        <v>0.055</v>
      </c>
      <c r="G159">
        <v>0.055</v>
      </c>
      <c r="H159">
        <v>0.055</v>
      </c>
      <c r="I159">
        <v>0.055</v>
      </c>
      <c r="J159">
        <v>0.055</v>
      </c>
      <c r="K159">
        <v>0.055</v>
      </c>
      <c r="L159">
        <v>0.055</v>
      </c>
      <c r="M159">
        <v>0.055</v>
      </c>
      <c r="N159">
        <v>0.055</v>
      </c>
      <c r="O159">
        <v>0.055</v>
      </c>
      <c r="P159" s="25" t="s">
        <v>263</v>
      </c>
      <c r="Q159" s="3"/>
      <c r="R159" s="3"/>
    </row>
    <row r="160" spans="1:18" ht="12.75">
      <c r="A160">
        <v>87</v>
      </c>
      <c r="B160" t="s">
        <v>46</v>
      </c>
      <c r="C160" t="s">
        <v>8</v>
      </c>
      <c r="D160" s="3">
        <v>20.1</v>
      </c>
      <c r="E160" s="3">
        <v>19.8</v>
      </c>
      <c r="F160" s="3">
        <v>19.3</v>
      </c>
      <c r="G160" s="3">
        <v>18.5</v>
      </c>
      <c r="H160" s="3">
        <v>17.4</v>
      </c>
      <c r="I160" s="3">
        <v>16.4</v>
      </c>
      <c r="J160" s="3">
        <v>15.4</v>
      </c>
      <c r="K160" s="3">
        <v>16.2</v>
      </c>
      <c r="L160" s="3">
        <v>17.3</v>
      </c>
      <c r="M160" s="3">
        <v>19.1</v>
      </c>
      <c r="N160" s="3">
        <v>19.4</v>
      </c>
      <c r="O160" s="3">
        <v>19.7</v>
      </c>
      <c r="P160" s="3" t="s">
        <v>264</v>
      </c>
      <c r="Q160" s="3"/>
      <c r="R160" s="3"/>
    </row>
    <row r="161" spans="1:18" ht="12.75">
      <c r="A161" s="4">
        <v>93</v>
      </c>
      <c r="B161" t="s">
        <v>47</v>
      </c>
      <c r="C161" t="s">
        <v>5</v>
      </c>
      <c r="D161" s="3">
        <v>20.9</v>
      </c>
      <c r="E161" s="3">
        <v>20.7</v>
      </c>
      <c r="F161" s="3">
        <v>20.6</v>
      </c>
      <c r="G161" s="3">
        <v>18.7</v>
      </c>
      <c r="H161" s="3">
        <v>16.9</v>
      </c>
      <c r="I161" s="3">
        <v>15.2</v>
      </c>
      <c r="J161" s="3">
        <v>14.7</v>
      </c>
      <c r="K161" s="3">
        <v>15.9</v>
      </c>
      <c r="L161" s="3">
        <v>17.4</v>
      </c>
      <c r="M161" s="3">
        <v>19.4</v>
      </c>
      <c r="N161" s="3">
        <v>20.3</v>
      </c>
      <c r="O161" s="3">
        <v>21</v>
      </c>
      <c r="P161" t="s">
        <v>259</v>
      </c>
      <c r="Q161" s="3"/>
      <c r="R161" s="3"/>
    </row>
    <row r="162" spans="1:18" ht="12.75">
      <c r="A162">
        <v>93</v>
      </c>
      <c r="B162" t="s">
        <v>47</v>
      </c>
      <c r="C162" t="s">
        <v>5</v>
      </c>
      <c r="D162" s="3">
        <v>31</v>
      </c>
      <c r="E162" s="3">
        <v>31</v>
      </c>
      <c r="F162" s="3">
        <v>30.9</v>
      </c>
      <c r="G162" s="3">
        <v>29.4</v>
      </c>
      <c r="H162" s="3">
        <v>26.8</v>
      </c>
      <c r="I162" s="3">
        <v>25</v>
      </c>
      <c r="J162" s="3">
        <v>25.8</v>
      </c>
      <c r="K162" s="3">
        <v>28</v>
      </c>
      <c r="L162" s="3">
        <v>29.5</v>
      </c>
      <c r="M162" s="3">
        <v>31</v>
      </c>
      <c r="N162" s="3">
        <v>31.2</v>
      </c>
      <c r="O162" s="3">
        <v>30.9</v>
      </c>
      <c r="P162" s="3" t="s">
        <v>261</v>
      </c>
      <c r="R162" s="3"/>
    </row>
    <row r="163" spans="1:18" ht="12.75">
      <c r="A163">
        <v>93</v>
      </c>
      <c r="B163" t="s">
        <v>47</v>
      </c>
      <c r="C163" t="s">
        <v>5</v>
      </c>
      <c r="D163" s="21">
        <v>41.5</v>
      </c>
      <c r="E163" s="21">
        <v>40</v>
      </c>
      <c r="F163" s="21">
        <v>37</v>
      </c>
      <c r="G163" s="21">
        <v>32.1</v>
      </c>
      <c r="H163" s="21">
        <v>27.5</v>
      </c>
      <c r="I163" s="21">
        <v>25.1</v>
      </c>
      <c r="J163" s="21">
        <v>26</v>
      </c>
      <c r="K163" s="21">
        <v>29.8</v>
      </c>
      <c r="L163" s="21">
        <v>34.7</v>
      </c>
      <c r="M163" s="21">
        <v>38.7</v>
      </c>
      <c r="N163" s="21">
        <v>40.9</v>
      </c>
      <c r="O163" s="21">
        <v>41.7</v>
      </c>
      <c r="P163" s="3" t="s">
        <v>262</v>
      </c>
      <c r="Q163" s="3"/>
      <c r="R163" s="3"/>
    </row>
    <row r="164" spans="1:18" ht="12.75">
      <c r="A164">
        <v>93</v>
      </c>
      <c r="B164" t="s">
        <v>47</v>
      </c>
      <c r="C164" t="s">
        <v>5</v>
      </c>
      <c r="D164">
        <v>0.064</v>
      </c>
      <c r="E164">
        <v>0.064</v>
      </c>
      <c r="F164">
        <v>0.064</v>
      </c>
      <c r="G164">
        <v>0.064</v>
      </c>
      <c r="H164">
        <v>0.064</v>
      </c>
      <c r="I164">
        <v>0.064</v>
      </c>
      <c r="J164">
        <v>0.064</v>
      </c>
      <c r="K164">
        <v>0.064</v>
      </c>
      <c r="L164">
        <v>0.064</v>
      </c>
      <c r="M164">
        <v>0.064</v>
      </c>
      <c r="N164">
        <v>0.064</v>
      </c>
      <c r="O164">
        <v>0.064</v>
      </c>
      <c r="P164" s="25" t="s">
        <v>263</v>
      </c>
      <c r="Q164" s="3"/>
      <c r="R164" s="3"/>
    </row>
    <row r="165" spans="1:18" ht="12.75">
      <c r="A165">
        <v>93</v>
      </c>
      <c r="B165" t="s">
        <v>47</v>
      </c>
      <c r="C165" t="s">
        <v>5</v>
      </c>
      <c r="D165" s="3">
        <v>26</v>
      </c>
      <c r="E165" s="3">
        <v>25.7</v>
      </c>
      <c r="F165" s="3">
        <v>25.8</v>
      </c>
      <c r="G165" s="3">
        <v>24.1</v>
      </c>
      <c r="H165" s="3">
        <v>21.9</v>
      </c>
      <c r="I165" s="3">
        <v>20.1</v>
      </c>
      <c r="J165" s="3">
        <v>20.4</v>
      </c>
      <c r="K165" s="3">
        <v>21.9</v>
      </c>
      <c r="L165" s="3">
        <v>23.3</v>
      </c>
      <c r="M165" s="3">
        <v>25.3</v>
      </c>
      <c r="N165" s="3">
        <v>25.725</v>
      </c>
      <c r="O165" s="3">
        <v>25.9</v>
      </c>
      <c r="P165" s="3" t="s">
        <v>264</v>
      </c>
      <c r="Q165" s="3"/>
      <c r="R165" s="3"/>
    </row>
    <row r="166" spans="1:18" ht="12.75">
      <c r="A166">
        <v>93</v>
      </c>
      <c r="B166" t="s">
        <v>47</v>
      </c>
      <c r="C166" t="s">
        <v>5</v>
      </c>
      <c r="D166" s="11">
        <v>1.9444444444444444</v>
      </c>
      <c r="E166" s="11">
        <v>1.9444444444444444</v>
      </c>
      <c r="F166" s="11">
        <v>1.9444444444444444</v>
      </c>
      <c r="G166" s="11">
        <v>1.9444444444444444</v>
      </c>
      <c r="H166" s="11">
        <v>2.5</v>
      </c>
      <c r="I166" s="11">
        <v>2.5</v>
      </c>
      <c r="J166" s="11">
        <v>3.0555555555555554</v>
      </c>
      <c r="K166" s="11">
        <v>2.7777777777777777</v>
      </c>
      <c r="L166" s="11">
        <v>2.5</v>
      </c>
      <c r="M166" s="11">
        <v>2.7777777777777777</v>
      </c>
      <c r="N166" s="11">
        <v>2.5</v>
      </c>
      <c r="O166" s="11">
        <v>2.2222222222222223</v>
      </c>
      <c r="P166" s="11" t="s">
        <v>267</v>
      </c>
      <c r="Q166" s="3"/>
      <c r="R166" s="3"/>
    </row>
    <row r="167" spans="1:18" ht="12.75">
      <c r="A167" s="4">
        <v>95</v>
      </c>
      <c r="B167" t="s">
        <v>20</v>
      </c>
      <c r="C167" t="s">
        <v>20</v>
      </c>
      <c r="D167" s="3">
        <v>13.5</v>
      </c>
      <c r="E167" s="3">
        <v>13</v>
      </c>
      <c r="F167" s="3">
        <v>12.6</v>
      </c>
      <c r="G167" s="3">
        <v>11.6</v>
      </c>
      <c r="H167" s="3">
        <v>9.6</v>
      </c>
      <c r="I167" s="3">
        <v>8.2</v>
      </c>
      <c r="J167" s="3">
        <v>6.8</v>
      </c>
      <c r="K167" s="3">
        <v>7.9</v>
      </c>
      <c r="L167" s="3">
        <v>9.5</v>
      </c>
      <c r="M167" s="3">
        <v>11.3</v>
      </c>
      <c r="N167" s="3">
        <v>12.7</v>
      </c>
      <c r="O167" s="3">
        <v>13</v>
      </c>
      <c r="P167" t="s">
        <v>259</v>
      </c>
      <c r="Q167" s="3"/>
      <c r="R167" s="3"/>
    </row>
    <row r="168" spans="1:18" ht="12.75">
      <c r="A168">
        <v>95</v>
      </c>
      <c r="B168" t="s">
        <v>20</v>
      </c>
      <c r="C168" t="s">
        <v>20</v>
      </c>
      <c r="D168" s="3">
        <v>23.7</v>
      </c>
      <c r="E168" s="3">
        <v>23.3</v>
      </c>
      <c r="F168" s="3">
        <v>23.3</v>
      </c>
      <c r="G168" s="3">
        <v>22.1</v>
      </c>
      <c r="H168" s="3">
        <v>21.1</v>
      </c>
      <c r="I168" s="3">
        <v>20.3</v>
      </c>
      <c r="J168" s="3">
        <v>20.2</v>
      </c>
      <c r="K168" s="3">
        <v>22</v>
      </c>
      <c r="L168" s="3">
        <v>21.1</v>
      </c>
      <c r="M168" s="3">
        <v>24.1</v>
      </c>
      <c r="N168" s="3">
        <v>23.8</v>
      </c>
      <c r="O168" s="3">
        <v>24.2</v>
      </c>
      <c r="P168" s="3" t="s">
        <v>261</v>
      </c>
      <c r="Q168" s="3"/>
      <c r="R168" s="3"/>
    </row>
    <row r="169" spans="1:18" ht="12.75">
      <c r="A169">
        <v>95</v>
      </c>
      <c r="B169" t="s">
        <v>20</v>
      </c>
      <c r="C169" t="s">
        <v>20</v>
      </c>
      <c r="D169" s="21">
        <v>41.5</v>
      </c>
      <c r="E169" s="21">
        <v>40</v>
      </c>
      <c r="F169" s="21">
        <v>37</v>
      </c>
      <c r="G169" s="21">
        <v>32.1</v>
      </c>
      <c r="H169" s="21">
        <v>27.5</v>
      </c>
      <c r="I169" s="21">
        <v>25.1</v>
      </c>
      <c r="J169" s="21">
        <v>26</v>
      </c>
      <c r="K169" s="21">
        <v>29.8</v>
      </c>
      <c r="L169" s="21">
        <v>34.7</v>
      </c>
      <c r="M169" s="21">
        <v>38.7</v>
      </c>
      <c r="N169" s="21">
        <v>40.9</v>
      </c>
      <c r="O169" s="21">
        <v>41.7</v>
      </c>
      <c r="P169" s="3" t="s">
        <v>262</v>
      </c>
      <c r="Q169" s="3"/>
      <c r="R169" s="3"/>
    </row>
    <row r="170" spans="1:18" ht="12.75">
      <c r="A170">
        <v>95</v>
      </c>
      <c r="B170" t="s">
        <v>20</v>
      </c>
      <c r="C170" t="s">
        <v>20</v>
      </c>
      <c r="D170">
        <v>0.053</v>
      </c>
      <c r="E170">
        <v>0.053</v>
      </c>
      <c r="F170">
        <v>0.053</v>
      </c>
      <c r="G170">
        <v>0.053</v>
      </c>
      <c r="H170">
        <v>0.053</v>
      </c>
      <c r="I170">
        <v>0.053</v>
      </c>
      <c r="J170">
        <v>0.053</v>
      </c>
      <c r="K170">
        <v>0.053</v>
      </c>
      <c r="L170">
        <v>0.053</v>
      </c>
      <c r="M170">
        <v>0.053</v>
      </c>
      <c r="N170">
        <v>0.053</v>
      </c>
      <c r="O170">
        <v>0.053</v>
      </c>
      <c r="P170" s="25" t="s">
        <v>263</v>
      </c>
      <c r="R170" s="3"/>
    </row>
    <row r="171" spans="1:18" ht="12.75">
      <c r="A171">
        <v>95</v>
      </c>
      <c r="B171" t="s">
        <v>20</v>
      </c>
      <c r="C171" t="s">
        <v>20</v>
      </c>
      <c r="D171" s="3">
        <v>18.7</v>
      </c>
      <c r="E171" s="3">
        <v>18.4</v>
      </c>
      <c r="F171" s="3">
        <v>18</v>
      </c>
      <c r="G171" s="3">
        <v>16.7</v>
      </c>
      <c r="H171" s="3">
        <v>15.6</v>
      </c>
      <c r="I171" s="3">
        <v>14.3</v>
      </c>
      <c r="J171" s="3">
        <v>13.8</v>
      </c>
      <c r="K171" s="3">
        <v>14.9</v>
      </c>
      <c r="L171" s="3">
        <v>16.5</v>
      </c>
      <c r="M171" s="3">
        <v>17.3</v>
      </c>
      <c r="N171" s="3">
        <v>17.7</v>
      </c>
      <c r="O171" s="3">
        <v>18.8</v>
      </c>
      <c r="P171" s="3" t="s">
        <v>264</v>
      </c>
      <c r="Q171" s="3"/>
      <c r="R171" s="3"/>
    </row>
    <row r="172" spans="1:18" ht="12.75">
      <c r="A172">
        <v>95</v>
      </c>
      <c r="B172" t="s">
        <v>20</v>
      </c>
      <c r="C172" t="s">
        <v>20</v>
      </c>
      <c r="D172" s="11">
        <v>9.25925925925926</v>
      </c>
      <c r="E172" s="11">
        <v>8.23045267489712</v>
      </c>
      <c r="F172" s="11">
        <v>7.20164609053498</v>
      </c>
      <c r="G172" s="11">
        <v>8.74485596707819</v>
      </c>
      <c r="H172" s="11">
        <v>8.23045267489712</v>
      </c>
      <c r="I172" s="11">
        <v>8.74485596707819</v>
      </c>
      <c r="J172" s="11">
        <v>9.77366255144033</v>
      </c>
      <c r="K172" s="11">
        <v>10.2880658436214</v>
      </c>
      <c r="L172" s="11">
        <v>10.2880658436214</v>
      </c>
      <c r="M172" s="11">
        <v>9.77366255144033</v>
      </c>
      <c r="N172" s="11">
        <v>9.77366255144033</v>
      </c>
      <c r="O172" s="11">
        <v>10.2880658436214</v>
      </c>
      <c r="P172" s="11" t="s">
        <v>267</v>
      </c>
      <c r="Q172" s="3"/>
      <c r="R172" s="3"/>
    </row>
    <row r="173" spans="1:18" ht="12.75">
      <c r="A173" s="4">
        <v>98</v>
      </c>
      <c r="B173" t="s">
        <v>48</v>
      </c>
      <c r="C173" t="s">
        <v>4</v>
      </c>
      <c r="D173" s="3">
        <v>21.8</v>
      </c>
      <c r="E173" s="3">
        <v>21.5</v>
      </c>
      <c r="F173" s="3">
        <v>21.2</v>
      </c>
      <c r="G173" s="3">
        <v>19.9</v>
      </c>
      <c r="H173" s="3">
        <v>17.5</v>
      </c>
      <c r="I173" s="3">
        <v>15.8</v>
      </c>
      <c r="J173" s="3">
        <v>14.6</v>
      </c>
      <c r="K173" s="3">
        <v>16.1</v>
      </c>
      <c r="L173" s="3">
        <v>17.8</v>
      </c>
      <c r="M173" s="3">
        <v>20.3</v>
      </c>
      <c r="N173" s="3">
        <v>20.9</v>
      </c>
      <c r="O173" s="3">
        <v>21.6</v>
      </c>
      <c r="P173" t="s">
        <v>259</v>
      </c>
      <c r="Q173" s="3"/>
      <c r="R173" s="3"/>
    </row>
    <row r="174" spans="1:18" ht="12.75">
      <c r="A174">
        <v>98</v>
      </c>
      <c r="B174" t="s">
        <v>48</v>
      </c>
      <c r="C174" t="s">
        <v>4</v>
      </c>
      <c r="D174" s="3">
        <v>30.3</v>
      </c>
      <c r="E174" s="3">
        <v>30.5</v>
      </c>
      <c r="F174" s="3">
        <v>30.4</v>
      </c>
      <c r="G174" s="3">
        <v>28.5</v>
      </c>
      <c r="H174" s="3">
        <v>25.5</v>
      </c>
      <c r="I174" s="3">
        <v>25</v>
      </c>
      <c r="J174" s="3">
        <v>24.7</v>
      </c>
      <c r="K174" s="3">
        <v>27.3</v>
      </c>
      <c r="L174" s="3">
        <v>28.5</v>
      </c>
      <c r="M174" s="3">
        <v>31</v>
      </c>
      <c r="N174" s="3">
        <v>31.2</v>
      </c>
      <c r="O174" s="3">
        <v>30.5</v>
      </c>
      <c r="P174" s="3" t="s">
        <v>261</v>
      </c>
      <c r="Q174" s="3"/>
      <c r="R174" s="3"/>
    </row>
    <row r="175" spans="1:18" ht="12.75">
      <c r="A175">
        <v>98</v>
      </c>
      <c r="B175" t="s">
        <v>48</v>
      </c>
      <c r="C175" t="s">
        <v>4</v>
      </c>
      <c r="D175" s="21">
        <v>41.5</v>
      </c>
      <c r="E175" s="21">
        <v>40</v>
      </c>
      <c r="F175" s="21">
        <v>37</v>
      </c>
      <c r="G175" s="21">
        <v>32.1</v>
      </c>
      <c r="H175" s="21">
        <v>27.5</v>
      </c>
      <c r="I175" s="21">
        <v>25.1</v>
      </c>
      <c r="J175" s="21">
        <v>26</v>
      </c>
      <c r="K175" s="21">
        <v>29.8</v>
      </c>
      <c r="L175" s="21">
        <v>34.7</v>
      </c>
      <c r="M175" s="21">
        <v>38.7</v>
      </c>
      <c r="N175" s="21">
        <v>40.9</v>
      </c>
      <c r="O175" s="21">
        <v>41.7</v>
      </c>
      <c r="P175" s="3" t="s">
        <v>262</v>
      </c>
      <c r="Q175" s="3"/>
      <c r="R175" s="3"/>
    </row>
    <row r="176" spans="1:18" ht="12.75">
      <c r="A176">
        <v>98</v>
      </c>
      <c r="B176" t="s">
        <v>48</v>
      </c>
      <c r="C176" t="s">
        <v>4</v>
      </c>
      <c r="D176">
        <v>0.064</v>
      </c>
      <c r="E176">
        <v>0.064</v>
      </c>
      <c r="F176">
        <v>0.064</v>
      </c>
      <c r="G176">
        <v>0.064</v>
      </c>
      <c r="H176">
        <v>0.064</v>
      </c>
      <c r="I176">
        <v>0.064</v>
      </c>
      <c r="J176">
        <v>0.064</v>
      </c>
      <c r="K176">
        <v>0.064</v>
      </c>
      <c r="L176">
        <v>0.064</v>
      </c>
      <c r="M176">
        <v>0.064</v>
      </c>
      <c r="N176">
        <v>0.064</v>
      </c>
      <c r="O176">
        <v>0.064</v>
      </c>
      <c r="P176" s="25" t="s">
        <v>263</v>
      </c>
      <c r="Q176" s="3"/>
      <c r="R176" s="3"/>
    </row>
    <row r="177" spans="1:18" ht="12.75">
      <c r="A177">
        <v>98</v>
      </c>
      <c r="B177" t="s">
        <v>48</v>
      </c>
      <c r="C177" t="s">
        <v>4</v>
      </c>
      <c r="D177" s="3">
        <v>24.5</v>
      </c>
      <c r="E177" s="3">
        <v>25</v>
      </c>
      <c r="F177" s="3">
        <v>24.7</v>
      </c>
      <c r="G177">
        <v>23.2</v>
      </c>
      <c r="H177">
        <v>20.6</v>
      </c>
      <c r="I177" s="3">
        <v>19.6</v>
      </c>
      <c r="J177" s="3">
        <v>18.3</v>
      </c>
      <c r="K177" s="3">
        <v>20</v>
      </c>
      <c r="L177" s="3">
        <v>22.2</v>
      </c>
      <c r="M177" s="3">
        <v>24.7</v>
      </c>
      <c r="N177" s="3">
        <v>25.3</v>
      </c>
      <c r="O177" s="3">
        <v>24.7</v>
      </c>
      <c r="P177" s="3" t="s">
        <v>264</v>
      </c>
      <c r="Q177" s="3"/>
      <c r="R177" s="3"/>
    </row>
    <row r="178" spans="1:18" ht="12.75">
      <c r="A178">
        <v>98</v>
      </c>
      <c r="B178" t="s">
        <v>48</v>
      </c>
      <c r="C178" t="s">
        <v>4</v>
      </c>
      <c r="D178" s="11">
        <v>4.62962962962963</v>
      </c>
      <c r="E178" s="11">
        <v>4.62962962962963</v>
      </c>
      <c r="F178" s="11">
        <v>4.62962962962963</v>
      </c>
      <c r="G178" s="11">
        <v>5.1440329218107</v>
      </c>
      <c r="H178" s="11">
        <v>5.1440329218107</v>
      </c>
      <c r="I178" s="11">
        <v>5.65843621399177</v>
      </c>
      <c r="J178" s="11">
        <v>6.172839506172839</v>
      </c>
      <c r="K178" s="11">
        <v>5.65843621399177</v>
      </c>
      <c r="L178" s="11">
        <v>5.1440329218107</v>
      </c>
      <c r="M178" s="11">
        <v>5.1440329218107</v>
      </c>
      <c r="N178" s="11">
        <v>4.62962962962963</v>
      </c>
      <c r="O178" s="11">
        <v>4.11522633744856</v>
      </c>
      <c r="P178" s="11" t="s">
        <v>267</v>
      </c>
      <c r="R178" s="3"/>
    </row>
    <row r="179" spans="1:16" ht="12.75">
      <c r="A179" s="1"/>
      <c r="B179" s="1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"/>
      <c r="B180" s="1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4"/>
  <sheetViews>
    <sheetView workbookViewId="0" topLeftCell="A126">
      <selection activeCell="D147" sqref="D147:O153"/>
    </sheetView>
  </sheetViews>
  <sheetFormatPr defaultColWidth="9.140625" defaultRowHeight="12.75"/>
  <cols>
    <col min="1" max="1" width="3.00390625" style="4" bestFit="1" customWidth="1"/>
    <col min="2" max="2" width="21.57421875" style="0" bestFit="1" customWidth="1"/>
    <col min="3" max="3" width="13.7109375" style="0" bestFit="1" customWidth="1"/>
    <col min="4" max="15" width="6.00390625" style="3" bestFit="1" customWidth="1"/>
    <col min="16" max="16" width="10.421875" style="0" bestFit="1" customWidth="1"/>
  </cols>
  <sheetData>
    <row r="1" spans="1:16" ht="12.75">
      <c r="A1" s="34" t="s">
        <v>0</v>
      </c>
      <c r="B1" s="50" t="s">
        <v>1</v>
      </c>
      <c r="C1" s="50" t="s">
        <v>2</v>
      </c>
      <c r="D1" s="49" t="s">
        <v>49</v>
      </c>
      <c r="E1" s="49" t="s">
        <v>50</v>
      </c>
      <c r="F1" s="49" t="s">
        <v>51</v>
      </c>
      <c r="G1" s="49" t="s">
        <v>52</v>
      </c>
      <c r="H1" s="49" t="s">
        <v>53</v>
      </c>
      <c r="I1" s="49" t="s">
        <v>54</v>
      </c>
      <c r="J1" s="49" t="s">
        <v>55</v>
      </c>
      <c r="K1" s="49" t="s">
        <v>56</v>
      </c>
      <c r="L1" s="49" t="s">
        <v>57</v>
      </c>
      <c r="M1" s="49" t="s">
        <v>58</v>
      </c>
      <c r="N1" s="49" t="s">
        <v>59</v>
      </c>
      <c r="O1" s="49" t="s">
        <v>60</v>
      </c>
      <c r="P1" s="49" t="s">
        <v>260</v>
      </c>
    </row>
    <row r="2" spans="1:16" ht="12.75">
      <c r="A2" s="51">
        <v>7</v>
      </c>
      <c r="B2" s="35" t="s">
        <v>6</v>
      </c>
      <c r="C2" s="35" t="s">
        <v>7</v>
      </c>
      <c r="D2" s="36">
        <v>22.2</v>
      </c>
      <c r="E2" s="36">
        <v>21.5</v>
      </c>
      <c r="F2" s="36">
        <v>21.3</v>
      </c>
      <c r="G2" s="36">
        <v>20.3</v>
      </c>
      <c r="H2" s="36">
        <v>18.4</v>
      </c>
      <c r="I2" s="36">
        <v>16</v>
      </c>
      <c r="J2" s="36">
        <v>14.9</v>
      </c>
      <c r="K2" s="36">
        <v>16.4</v>
      </c>
      <c r="L2" s="36">
        <v>18.4</v>
      </c>
      <c r="M2" s="36">
        <v>20.6</v>
      </c>
      <c r="N2" s="36">
        <v>21.5</v>
      </c>
      <c r="O2" s="36">
        <v>22.2</v>
      </c>
      <c r="P2" s="35" t="s">
        <v>259</v>
      </c>
    </row>
    <row r="3" spans="1:16" ht="12.75">
      <c r="A3" s="35">
        <v>7</v>
      </c>
      <c r="B3" s="35" t="s">
        <v>6</v>
      </c>
      <c r="C3" s="35" t="s">
        <v>7</v>
      </c>
      <c r="D3" s="36">
        <v>30.8</v>
      </c>
      <c r="E3" s="36">
        <v>31</v>
      </c>
      <c r="F3" s="36">
        <v>31</v>
      </c>
      <c r="G3" s="36">
        <v>29.8</v>
      </c>
      <c r="H3" s="36">
        <v>27.7</v>
      </c>
      <c r="I3" s="36">
        <v>27.2</v>
      </c>
      <c r="J3" s="36">
        <v>28.3</v>
      </c>
      <c r="K3" s="36">
        <v>30.2</v>
      </c>
      <c r="L3" s="36">
        <v>30.6</v>
      </c>
      <c r="M3" s="36">
        <v>32.6</v>
      </c>
      <c r="N3" s="36">
        <v>32</v>
      </c>
      <c r="O3" s="36">
        <v>31</v>
      </c>
      <c r="P3" s="35" t="s">
        <v>261</v>
      </c>
    </row>
    <row r="4" spans="1:16" ht="12.75">
      <c r="A4" s="35">
        <v>7</v>
      </c>
      <c r="B4" s="35" t="s">
        <v>6</v>
      </c>
      <c r="C4" s="35" t="s">
        <v>7</v>
      </c>
      <c r="D4" s="36">
        <v>25.3</v>
      </c>
      <c r="E4" s="36">
        <v>25.1</v>
      </c>
      <c r="F4" s="36">
        <v>24.9</v>
      </c>
      <c r="G4" s="36">
        <v>23.9</v>
      </c>
      <c r="H4" s="36">
        <v>22.3</v>
      </c>
      <c r="I4" s="36">
        <v>20.3</v>
      </c>
      <c r="J4" s="36">
        <v>20.3</v>
      </c>
      <c r="K4" s="36">
        <v>21.7</v>
      </c>
      <c r="L4" s="36">
        <v>23.3</v>
      </c>
      <c r="M4" s="36">
        <v>25.5</v>
      </c>
      <c r="N4" s="36">
        <v>25.7</v>
      </c>
      <c r="O4" s="36">
        <v>25.4</v>
      </c>
      <c r="P4" s="35" t="s">
        <v>262</v>
      </c>
    </row>
    <row r="5" spans="1:16" ht="12.75">
      <c r="A5" s="35">
        <v>7</v>
      </c>
      <c r="B5" s="35" t="s">
        <v>6</v>
      </c>
      <c r="C5" s="35" t="s">
        <v>7</v>
      </c>
      <c r="D5" s="37">
        <v>0.85</v>
      </c>
      <c r="E5" s="37">
        <v>0.86</v>
      </c>
      <c r="F5" s="37">
        <v>0.86</v>
      </c>
      <c r="G5" s="37">
        <v>0.85</v>
      </c>
      <c r="H5" s="37">
        <v>0.85</v>
      </c>
      <c r="I5" s="37">
        <v>0.83</v>
      </c>
      <c r="J5" s="37">
        <v>0.76</v>
      </c>
      <c r="K5" s="37">
        <v>0.74</v>
      </c>
      <c r="L5" s="37">
        <v>0.71</v>
      </c>
      <c r="M5" s="37">
        <v>0.76</v>
      </c>
      <c r="N5" s="37">
        <v>0.8</v>
      </c>
      <c r="O5" s="37">
        <v>0.84</v>
      </c>
      <c r="P5" s="35" t="s">
        <v>263</v>
      </c>
    </row>
    <row r="6" spans="1:16" ht="12.75">
      <c r="A6" s="35">
        <v>7</v>
      </c>
      <c r="B6" s="35" t="s">
        <v>6</v>
      </c>
      <c r="C6" s="35" t="s">
        <v>7</v>
      </c>
      <c r="D6" s="38">
        <v>41.1</v>
      </c>
      <c r="E6" s="38">
        <v>39.9</v>
      </c>
      <c r="F6" s="38">
        <v>37.2</v>
      </c>
      <c r="G6" s="38">
        <v>32.8</v>
      </c>
      <c r="H6" s="38">
        <v>28.5</v>
      </c>
      <c r="I6" s="38">
        <v>26.2</v>
      </c>
      <c r="J6" s="38">
        <v>27</v>
      </c>
      <c r="K6" s="38">
        <v>30.6</v>
      </c>
      <c r="L6" s="38">
        <v>35.2</v>
      </c>
      <c r="M6" s="38">
        <v>38.7</v>
      </c>
      <c r="N6" s="38">
        <v>40.6</v>
      </c>
      <c r="O6" s="38">
        <v>41.2</v>
      </c>
      <c r="P6" s="35" t="s">
        <v>264</v>
      </c>
    </row>
    <row r="7" spans="1:16" ht="12.75">
      <c r="A7" s="35">
        <v>7</v>
      </c>
      <c r="B7" s="35" t="s">
        <v>6</v>
      </c>
      <c r="C7" s="35" t="s">
        <v>7</v>
      </c>
      <c r="D7" s="35">
        <v>0.065</v>
      </c>
      <c r="E7" s="35">
        <v>0.065</v>
      </c>
      <c r="F7" s="35">
        <v>0.065</v>
      </c>
      <c r="G7" s="35">
        <v>0.065</v>
      </c>
      <c r="H7" s="35">
        <v>0.065</v>
      </c>
      <c r="I7" s="35">
        <v>0.065</v>
      </c>
      <c r="J7" s="35">
        <v>0.065</v>
      </c>
      <c r="K7" s="35">
        <v>0.065</v>
      </c>
      <c r="L7" s="35">
        <v>0.065</v>
      </c>
      <c r="M7" s="35">
        <v>0.065</v>
      </c>
      <c r="N7" s="35">
        <v>0.065</v>
      </c>
      <c r="O7" s="35">
        <v>0.065</v>
      </c>
      <c r="P7" s="35" t="s">
        <v>267</v>
      </c>
    </row>
    <row r="8" spans="1:16" ht="12.75">
      <c r="A8" s="35">
        <v>7</v>
      </c>
      <c r="B8" s="35" t="s">
        <v>6</v>
      </c>
      <c r="C8" s="35" t="s">
        <v>7</v>
      </c>
      <c r="D8" s="37">
        <v>2.05761316872428</v>
      </c>
      <c r="E8" s="37">
        <v>1.5432098765432098</v>
      </c>
      <c r="F8" s="37">
        <v>1.5432098765432098</v>
      </c>
      <c r="G8" s="37">
        <v>2.05761316872428</v>
      </c>
      <c r="H8" s="37">
        <v>2.05761316872428</v>
      </c>
      <c r="I8" s="37">
        <v>2.05761316872428</v>
      </c>
      <c r="J8" s="37">
        <v>2.57201646090535</v>
      </c>
      <c r="K8" s="37">
        <v>2.57201646090535</v>
      </c>
      <c r="L8" s="37">
        <v>2.57201646090535</v>
      </c>
      <c r="M8" s="37">
        <v>2.57201646090535</v>
      </c>
      <c r="N8" s="37">
        <v>2.05761316872428</v>
      </c>
      <c r="O8" s="37">
        <v>2.05761316872428</v>
      </c>
      <c r="P8" s="35" t="s">
        <v>273</v>
      </c>
    </row>
    <row r="9" spans="1:16" ht="12.75">
      <c r="A9" s="51">
        <v>14</v>
      </c>
      <c r="B9" s="35" t="s">
        <v>11</v>
      </c>
      <c r="C9" s="35" t="s">
        <v>3</v>
      </c>
      <c r="D9" s="36">
        <v>18.9</v>
      </c>
      <c r="E9" s="36">
        <v>18.7</v>
      </c>
      <c r="F9" s="36">
        <v>17.9</v>
      </c>
      <c r="G9" s="36">
        <v>16.1</v>
      </c>
      <c r="H9" s="36">
        <v>13.7</v>
      </c>
      <c r="I9" s="36">
        <v>11</v>
      </c>
      <c r="J9" s="36">
        <v>9.5</v>
      </c>
      <c r="K9" s="36">
        <v>10.8</v>
      </c>
      <c r="L9" s="36">
        <v>13.6</v>
      </c>
      <c r="M9" s="36">
        <v>16.8</v>
      </c>
      <c r="N9" s="36">
        <v>18.2</v>
      </c>
      <c r="O9" s="36">
        <v>18.8</v>
      </c>
      <c r="P9" s="35" t="s">
        <v>259</v>
      </c>
    </row>
    <row r="10" spans="1:16" ht="12.75">
      <c r="A10" s="35">
        <v>14</v>
      </c>
      <c r="B10" s="35" t="s">
        <v>11</v>
      </c>
      <c r="C10" s="35" t="s">
        <v>3</v>
      </c>
      <c r="D10" s="36">
        <v>31.5</v>
      </c>
      <c r="E10" s="36">
        <v>30.6</v>
      </c>
      <c r="F10" s="36">
        <v>29.5</v>
      </c>
      <c r="G10" s="36">
        <v>27.3</v>
      </c>
      <c r="H10" s="36">
        <v>25</v>
      </c>
      <c r="I10" s="36">
        <v>23.1</v>
      </c>
      <c r="J10" s="36">
        <v>24.9</v>
      </c>
      <c r="K10" s="36">
        <v>27.4</v>
      </c>
      <c r="L10" s="36">
        <v>29.4</v>
      </c>
      <c r="M10" s="36">
        <v>31.2</v>
      </c>
      <c r="N10" s="36">
        <v>31.5</v>
      </c>
      <c r="O10" s="36">
        <v>31.8</v>
      </c>
      <c r="P10" s="35" t="s">
        <v>261</v>
      </c>
    </row>
    <row r="11" spans="1:16" ht="12.75">
      <c r="A11" s="35">
        <v>14</v>
      </c>
      <c r="B11" s="35" t="s">
        <v>11</v>
      </c>
      <c r="C11" s="35" t="s">
        <v>3</v>
      </c>
      <c r="D11" s="36">
        <v>26</v>
      </c>
      <c r="E11" s="36">
        <v>25.4</v>
      </c>
      <c r="F11" s="36">
        <v>24.3</v>
      </c>
      <c r="G11" s="36">
        <v>22.1</v>
      </c>
      <c r="H11" s="36">
        <v>19.9</v>
      </c>
      <c r="I11" s="36">
        <v>17.7</v>
      </c>
      <c r="J11" s="36">
        <v>17.9</v>
      </c>
      <c r="K11" s="36">
        <v>20.5</v>
      </c>
      <c r="L11" s="36">
        <v>23.3</v>
      </c>
      <c r="M11" s="36">
        <v>25.5</v>
      </c>
      <c r="N11" s="36">
        <v>26.3</v>
      </c>
      <c r="O11" s="36">
        <v>26.4</v>
      </c>
      <c r="P11" s="35" t="s">
        <v>262</v>
      </c>
    </row>
    <row r="12" spans="1:16" ht="12.75">
      <c r="A12" s="35">
        <v>14</v>
      </c>
      <c r="B12" s="35" t="s">
        <v>11</v>
      </c>
      <c r="C12" s="35" t="s">
        <v>3</v>
      </c>
      <c r="D12" s="37">
        <v>0.69</v>
      </c>
      <c r="E12" s="37">
        <v>0.7</v>
      </c>
      <c r="F12" s="37">
        <v>0.72</v>
      </c>
      <c r="G12" s="37">
        <v>0.74</v>
      </c>
      <c r="H12" s="37">
        <v>0.73</v>
      </c>
      <c r="I12" s="37">
        <v>0.71</v>
      </c>
      <c r="J12" s="37">
        <v>0.62</v>
      </c>
      <c r="K12" s="37">
        <v>0.54</v>
      </c>
      <c r="L12" s="37">
        <v>0.51</v>
      </c>
      <c r="M12" s="37">
        <v>0.53</v>
      </c>
      <c r="N12" s="37">
        <v>0.57</v>
      </c>
      <c r="O12" s="37">
        <v>0.63</v>
      </c>
      <c r="P12" s="35" t="s">
        <v>263</v>
      </c>
    </row>
    <row r="13" spans="1:16" ht="12.75">
      <c r="A13" s="35">
        <v>14</v>
      </c>
      <c r="B13" s="35" t="s">
        <v>11</v>
      </c>
      <c r="C13" s="35" t="s">
        <v>3</v>
      </c>
      <c r="D13" s="38">
        <v>41.9</v>
      </c>
      <c r="E13" s="38">
        <v>40</v>
      </c>
      <c r="F13" s="38">
        <v>36.6</v>
      </c>
      <c r="G13" s="38">
        <v>31.3</v>
      </c>
      <c r="H13" s="38">
        <v>26.6</v>
      </c>
      <c r="I13" s="38">
        <v>24.1</v>
      </c>
      <c r="J13" s="38">
        <v>25</v>
      </c>
      <c r="K13" s="38">
        <v>28.9</v>
      </c>
      <c r="L13" s="38">
        <v>34.2</v>
      </c>
      <c r="M13" s="38">
        <v>38.6</v>
      </c>
      <c r="N13" s="38">
        <v>41.2</v>
      </c>
      <c r="O13" s="38">
        <v>42.1</v>
      </c>
      <c r="P13" s="35" t="s">
        <v>264</v>
      </c>
    </row>
    <row r="14" spans="1:16" ht="12.75">
      <c r="A14" s="35">
        <v>14</v>
      </c>
      <c r="B14" s="35" t="s">
        <v>11</v>
      </c>
      <c r="C14" s="35" t="s">
        <v>3</v>
      </c>
      <c r="D14" s="35">
        <v>0.061</v>
      </c>
      <c r="E14" s="35">
        <v>0.061</v>
      </c>
      <c r="F14" s="35">
        <v>0.061</v>
      </c>
      <c r="G14" s="35">
        <v>0.061</v>
      </c>
      <c r="H14" s="35">
        <v>0.061</v>
      </c>
      <c r="I14" s="35">
        <v>0.061</v>
      </c>
      <c r="J14" s="35">
        <v>0.061</v>
      </c>
      <c r="K14" s="35">
        <v>0.061</v>
      </c>
      <c r="L14" s="35">
        <v>0.061</v>
      </c>
      <c r="M14" s="35">
        <v>0.061</v>
      </c>
      <c r="N14" s="35">
        <v>0.061</v>
      </c>
      <c r="O14" s="35">
        <v>0.061</v>
      </c>
      <c r="P14" s="35" t="s">
        <v>267</v>
      </c>
    </row>
    <row r="15" spans="1:16" ht="12.75">
      <c r="A15" s="35">
        <v>14</v>
      </c>
      <c r="B15" s="35" t="s">
        <v>11</v>
      </c>
      <c r="C15" s="35" t="s">
        <v>3</v>
      </c>
      <c r="D15" s="37">
        <v>1.02880658436214</v>
      </c>
      <c r="E15" s="37">
        <v>1.02880658436214</v>
      </c>
      <c r="F15" s="37">
        <v>1.02880658436214</v>
      </c>
      <c r="G15" s="37">
        <v>1.02880658436214</v>
      </c>
      <c r="H15" s="37">
        <v>1.02880658436214</v>
      </c>
      <c r="I15" s="37">
        <v>1.02880658436214</v>
      </c>
      <c r="J15" s="37">
        <v>1.5432098765432098</v>
      </c>
      <c r="K15" s="37">
        <v>1.5432098765432098</v>
      </c>
      <c r="L15" s="37">
        <v>2.05761316872428</v>
      </c>
      <c r="M15" s="37">
        <v>2.05761316872428</v>
      </c>
      <c r="N15" s="37">
        <v>1.5432098765432098</v>
      </c>
      <c r="O15" s="37">
        <v>1.5432098765432098</v>
      </c>
      <c r="P15" s="35" t="s">
        <v>273</v>
      </c>
    </row>
    <row r="16" spans="1:16" ht="12.75">
      <c r="A16" s="51">
        <v>17</v>
      </c>
      <c r="B16" s="35" t="s">
        <v>14</v>
      </c>
      <c r="C16" s="35" t="s">
        <v>15</v>
      </c>
      <c r="D16" s="36">
        <v>14.6</v>
      </c>
      <c r="E16" s="36">
        <v>14.4</v>
      </c>
      <c r="F16" s="36">
        <v>13.7</v>
      </c>
      <c r="G16" s="36">
        <v>11.4</v>
      </c>
      <c r="H16" s="36">
        <v>10.2</v>
      </c>
      <c r="I16" s="36">
        <v>9.7</v>
      </c>
      <c r="J16" s="36">
        <v>8.2</v>
      </c>
      <c r="K16" s="36">
        <v>9.8</v>
      </c>
      <c r="L16" s="36">
        <v>10.8</v>
      </c>
      <c r="M16" s="36">
        <v>12.9</v>
      </c>
      <c r="N16" s="36">
        <v>13.4</v>
      </c>
      <c r="O16" s="36">
        <v>14.5</v>
      </c>
      <c r="P16" s="35" t="s">
        <v>259</v>
      </c>
    </row>
    <row r="17" spans="1:16" ht="12.75">
      <c r="A17" s="35">
        <v>17</v>
      </c>
      <c r="B17" s="35" t="s">
        <v>14</v>
      </c>
      <c r="C17" s="35" t="s">
        <v>15</v>
      </c>
      <c r="D17" s="36">
        <v>24.8</v>
      </c>
      <c r="E17" s="36">
        <v>24.6</v>
      </c>
      <c r="F17" s="36">
        <v>24.3</v>
      </c>
      <c r="G17" s="36">
        <v>23.3</v>
      </c>
      <c r="H17" s="36">
        <v>23.3</v>
      </c>
      <c r="I17" s="36">
        <v>22.6</v>
      </c>
      <c r="J17" s="36">
        <v>22</v>
      </c>
      <c r="K17" s="36">
        <v>22.3</v>
      </c>
      <c r="L17" s="36">
        <v>23.1</v>
      </c>
      <c r="M17" s="36">
        <v>24.7</v>
      </c>
      <c r="N17" s="36">
        <v>24.7</v>
      </c>
      <c r="O17" s="36">
        <v>25.2</v>
      </c>
      <c r="P17" s="35" t="s">
        <v>261</v>
      </c>
    </row>
    <row r="18" spans="1:16" ht="12.75">
      <c r="A18" s="35">
        <v>17</v>
      </c>
      <c r="B18" s="35" t="s">
        <v>14</v>
      </c>
      <c r="C18" s="35" t="s">
        <v>15</v>
      </c>
      <c r="D18" s="36">
        <v>19.7</v>
      </c>
      <c r="E18" s="36">
        <v>19.5</v>
      </c>
      <c r="F18" s="36">
        <v>19.1</v>
      </c>
      <c r="G18" s="36">
        <v>17.6</v>
      </c>
      <c r="H18" s="36">
        <v>16.7</v>
      </c>
      <c r="I18" s="36">
        <v>15.5</v>
      </c>
      <c r="J18" s="36">
        <v>15.2</v>
      </c>
      <c r="K18" s="36">
        <v>16</v>
      </c>
      <c r="L18" s="36">
        <v>16.9</v>
      </c>
      <c r="M18" s="36">
        <v>18.8</v>
      </c>
      <c r="N18" s="36">
        <v>19.1</v>
      </c>
      <c r="O18" s="36">
        <v>20</v>
      </c>
      <c r="P18" s="35" t="s">
        <v>262</v>
      </c>
    </row>
    <row r="19" spans="1:16" ht="12.75">
      <c r="A19" s="35">
        <v>17</v>
      </c>
      <c r="B19" s="35" t="s">
        <v>14</v>
      </c>
      <c r="C19" s="35" t="s">
        <v>15</v>
      </c>
      <c r="D19" s="37">
        <v>0.75</v>
      </c>
      <c r="E19" s="37">
        <v>0.74</v>
      </c>
      <c r="F19" s="37">
        <v>0.74</v>
      </c>
      <c r="G19" s="37">
        <v>0.76</v>
      </c>
      <c r="H19" s="37">
        <v>0.74</v>
      </c>
      <c r="I19" s="37">
        <v>0.72</v>
      </c>
      <c r="J19" s="37">
        <v>0.7</v>
      </c>
      <c r="K19" s="37">
        <v>0.7</v>
      </c>
      <c r="L19" s="37">
        <v>0.7</v>
      </c>
      <c r="M19" s="37">
        <v>0.71</v>
      </c>
      <c r="N19" s="37">
        <v>0.72</v>
      </c>
      <c r="O19" s="37">
        <v>0.71</v>
      </c>
      <c r="P19" s="35" t="s">
        <v>263</v>
      </c>
    </row>
    <row r="20" spans="1:16" ht="12.75">
      <c r="A20" s="35">
        <v>17</v>
      </c>
      <c r="B20" s="35" t="s">
        <v>14</v>
      </c>
      <c r="C20" s="35" t="s">
        <v>15</v>
      </c>
      <c r="D20" s="38">
        <v>41.5</v>
      </c>
      <c r="E20" s="38">
        <v>40</v>
      </c>
      <c r="F20" s="38">
        <v>37</v>
      </c>
      <c r="G20" s="38">
        <v>32.1</v>
      </c>
      <c r="H20" s="38">
        <v>27.5</v>
      </c>
      <c r="I20" s="38">
        <v>25.1</v>
      </c>
      <c r="J20" s="38">
        <v>26</v>
      </c>
      <c r="K20" s="38">
        <v>29.8</v>
      </c>
      <c r="L20" s="38">
        <v>34.7</v>
      </c>
      <c r="M20" s="38">
        <v>38.7</v>
      </c>
      <c r="N20" s="38">
        <v>40.9</v>
      </c>
      <c r="O20" s="38">
        <v>41.7</v>
      </c>
      <c r="P20" s="35" t="s">
        <v>264</v>
      </c>
    </row>
    <row r="21" spans="1:16" ht="12.75">
      <c r="A21" s="35">
        <v>17</v>
      </c>
      <c r="B21" s="35" t="s">
        <v>14</v>
      </c>
      <c r="C21" s="35" t="s">
        <v>15</v>
      </c>
      <c r="D21" s="35">
        <v>0.054</v>
      </c>
      <c r="E21" s="35">
        <v>0.054</v>
      </c>
      <c r="F21" s="35">
        <v>0.054</v>
      </c>
      <c r="G21" s="35">
        <v>0.054</v>
      </c>
      <c r="H21" s="35">
        <v>0.054</v>
      </c>
      <c r="I21" s="35">
        <v>0.054</v>
      </c>
      <c r="J21" s="35">
        <v>0.054</v>
      </c>
      <c r="K21" s="35">
        <v>0.054</v>
      </c>
      <c r="L21" s="35">
        <v>0.054</v>
      </c>
      <c r="M21" s="35">
        <v>0.054</v>
      </c>
      <c r="N21" s="35">
        <v>0.054</v>
      </c>
      <c r="O21" s="35">
        <v>0.054</v>
      </c>
      <c r="P21" s="35" t="s">
        <v>267</v>
      </c>
    </row>
    <row r="22" spans="1:16" ht="12.75">
      <c r="A22" s="35">
        <v>17</v>
      </c>
      <c r="B22" s="35" t="s">
        <v>14</v>
      </c>
      <c r="C22" s="35" t="s">
        <v>15</v>
      </c>
      <c r="D22" s="37">
        <v>3.611111111111111</v>
      </c>
      <c r="E22" s="37">
        <v>3.333333333333333</v>
      </c>
      <c r="F22" s="37">
        <v>3.0555555555555554</v>
      </c>
      <c r="G22" s="37">
        <v>3.611111111111111</v>
      </c>
      <c r="H22" s="37">
        <v>5.833333333333333</v>
      </c>
      <c r="I22" s="37">
        <v>7.5</v>
      </c>
      <c r="J22" s="37">
        <v>6.944444444444445</v>
      </c>
      <c r="K22" s="37">
        <v>6.666666666666666</v>
      </c>
      <c r="L22" s="37">
        <v>7.222222222222222</v>
      </c>
      <c r="M22" s="37">
        <v>4.722222222222222</v>
      </c>
      <c r="N22" s="37">
        <v>4.166666666666667</v>
      </c>
      <c r="O22" s="37">
        <v>3.333333333333333</v>
      </c>
      <c r="P22" s="35" t="s">
        <v>273</v>
      </c>
    </row>
    <row r="23" spans="1:16" ht="12.75">
      <c r="A23" s="51">
        <v>18</v>
      </c>
      <c r="B23" s="35" t="s">
        <v>16</v>
      </c>
      <c r="C23" s="35" t="s">
        <v>17</v>
      </c>
      <c r="D23" s="36">
        <v>19.7</v>
      </c>
      <c r="E23" s="36">
        <v>19.5</v>
      </c>
      <c r="F23" s="36">
        <v>19</v>
      </c>
      <c r="G23" s="36">
        <v>17.5</v>
      </c>
      <c r="H23" s="36">
        <v>15.7</v>
      </c>
      <c r="I23" s="36">
        <v>13.7</v>
      </c>
      <c r="J23" s="36">
        <v>12.9</v>
      </c>
      <c r="K23" s="36">
        <v>14.2</v>
      </c>
      <c r="L23" s="36">
        <v>16.4</v>
      </c>
      <c r="M23" s="36">
        <v>18.2</v>
      </c>
      <c r="N23" s="36">
        <v>19.1</v>
      </c>
      <c r="O23" s="36">
        <v>19.5</v>
      </c>
      <c r="P23" s="35" t="s">
        <v>259</v>
      </c>
    </row>
    <row r="24" spans="1:16" ht="12.75">
      <c r="A24" s="35">
        <v>18</v>
      </c>
      <c r="B24" s="35" t="s">
        <v>16</v>
      </c>
      <c r="C24" s="35" t="s">
        <v>17</v>
      </c>
      <c r="D24" s="36">
        <v>30.2</v>
      </c>
      <c r="E24" s="36">
        <v>29.8</v>
      </c>
      <c r="F24" s="36">
        <v>29.8</v>
      </c>
      <c r="G24" s="36">
        <v>29</v>
      </c>
      <c r="H24" s="36">
        <v>27.6</v>
      </c>
      <c r="I24" s="36">
        <v>26.7</v>
      </c>
      <c r="J24" s="36">
        <v>27.2</v>
      </c>
      <c r="K24" s="36">
        <v>27.5</v>
      </c>
      <c r="L24" s="36">
        <v>30.6</v>
      </c>
      <c r="M24" s="36">
        <v>31</v>
      </c>
      <c r="N24" s="36">
        <v>31.1</v>
      </c>
      <c r="O24" s="36">
        <v>30.5</v>
      </c>
      <c r="P24" s="35" t="s">
        <v>261</v>
      </c>
    </row>
    <row r="25" spans="1:16" ht="12.75">
      <c r="A25" s="35">
        <v>18</v>
      </c>
      <c r="B25" s="35" t="s">
        <v>16</v>
      </c>
      <c r="C25" s="35" t="s">
        <v>17</v>
      </c>
      <c r="D25" s="36">
        <v>25.4</v>
      </c>
      <c r="E25" s="36">
        <v>25.4</v>
      </c>
      <c r="F25" s="36">
        <v>25</v>
      </c>
      <c r="G25" s="36">
        <v>24</v>
      </c>
      <c r="H25" s="36">
        <v>22.4</v>
      </c>
      <c r="I25" s="36">
        <v>21</v>
      </c>
      <c r="J25" s="36">
        <v>21.1</v>
      </c>
      <c r="K25" s="36">
        <v>23.4</v>
      </c>
      <c r="L25" s="36">
        <v>25.3</v>
      </c>
      <c r="M25" s="36">
        <v>26.1</v>
      </c>
      <c r="N25" s="36">
        <v>26</v>
      </c>
      <c r="O25" s="36">
        <v>25.8</v>
      </c>
      <c r="P25" s="35" t="s">
        <v>262</v>
      </c>
    </row>
    <row r="26" spans="1:16" ht="12.75">
      <c r="A26" s="35">
        <v>18</v>
      </c>
      <c r="B26" s="35" t="s">
        <v>16</v>
      </c>
      <c r="C26" s="35" t="s">
        <v>17</v>
      </c>
      <c r="D26" s="37">
        <v>0.79</v>
      </c>
      <c r="E26" s="37">
        <v>0.81</v>
      </c>
      <c r="F26" s="37">
        <v>0.8</v>
      </c>
      <c r="G26" s="37">
        <v>0.78</v>
      </c>
      <c r="H26" s="37">
        <v>0.77</v>
      </c>
      <c r="I26" s="37">
        <v>0.75</v>
      </c>
      <c r="J26" s="37">
        <v>0.68</v>
      </c>
      <c r="K26" s="37">
        <v>0.61</v>
      </c>
      <c r="L26" s="37">
        <v>0.6</v>
      </c>
      <c r="M26" s="37">
        <v>0.66</v>
      </c>
      <c r="N26" s="37">
        <v>0.71</v>
      </c>
      <c r="O26" s="37">
        <v>0.77</v>
      </c>
      <c r="P26" s="35" t="s">
        <v>263</v>
      </c>
    </row>
    <row r="27" spans="1:16" ht="12.75">
      <c r="A27" s="35">
        <v>18</v>
      </c>
      <c r="B27" s="35" t="s">
        <v>16</v>
      </c>
      <c r="C27" s="35" t="s">
        <v>17</v>
      </c>
      <c r="D27" s="38">
        <v>41.1</v>
      </c>
      <c r="E27" s="38">
        <v>39.9</v>
      </c>
      <c r="F27" s="38">
        <v>37.2</v>
      </c>
      <c r="G27" s="38">
        <v>32.8</v>
      </c>
      <c r="H27" s="38">
        <v>28.5</v>
      </c>
      <c r="I27" s="38">
        <v>26.2</v>
      </c>
      <c r="J27" s="38">
        <v>27</v>
      </c>
      <c r="K27" s="38">
        <v>30.6</v>
      </c>
      <c r="L27" s="38">
        <v>35.2</v>
      </c>
      <c r="M27" s="38">
        <v>38.7</v>
      </c>
      <c r="N27" s="38">
        <v>40.6</v>
      </c>
      <c r="O27" s="38">
        <v>41.2</v>
      </c>
      <c r="P27" s="35" t="s">
        <v>264</v>
      </c>
    </row>
    <row r="28" spans="1:16" ht="12.75">
      <c r="A28" s="35">
        <v>18</v>
      </c>
      <c r="B28" s="35" t="s">
        <v>16</v>
      </c>
      <c r="C28" s="35" t="s">
        <v>17</v>
      </c>
      <c r="D28" s="35">
        <v>0.064</v>
      </c>
      <c r="E28" s="35">
        <v>0.064</v>
      </c>
      <c r="F28" s="35">
        <v>0.064</v>
      </c>
      <c r="G28" s="35">
        <v>0.064</v>
      </c>
      <c r="H28" s="35">
        <v>0.064</v>
      </c>
      <c r="I28" s="35">
        <v>0.064</v>
      </c>
      <c r="J28" s="35">
        <v>0.064</v>
      </c>
      <c r="K28" s="35">
        <v>0.064</v>
      </c>
      <c r="L28" s="35">
        <v>0.064</v>
      </c>
      <c r="M28" s="35">
        <v>0.064</v>
      </c>
      <c r="N28" s="35">
        <v>0.064</v>
      </c>
      <c r="O28" s="35">
        <v>0.064</v>
      </c>
      <c r="P28" s="35" t="s">
        <v>267</v>
      </c>
    </row>
    <row r="29" spans="1:16" ht="12.75">
      <c r="A29" s="35">
        <v>18</v>
      </c>
      <c r="B29" s="35" t="s">
        <v>16</v>
      </c>
      <c r="C29" s="35" t="s">
        <v>17</v>
      </c>
      <c r="D29" s="37">
        <v>3.0864197530864197</v>
      </c>
      <c r="E29" s="37">
        <v>3.0864197530864197</v>
      </c>
      <c r="F29" s="37">
        <v>3.0864197530864197</v>
      </c>
      <c r="G29" s="37">
        <v>3.0864197530864197</v>
      </c>
      <c r="H29" s="37">
        <v>3.0864197530864197</v>
      </c>
      <c r="I29" s="37">
        <v>3.60082304526749</v>
      </c>
      <c r="J29" s="37">
        <v>4.11522633744856</v>
      </c>
      <c r="K29" s="37">
        <v>4.11522633744856</v>
      </c>
      <c r="L29" s="37">
        <v>4.11522633744856</v>
      </c>
      <c r="M29" s="37">
        <v>4.11522633744856</v>
      </c>
      <c r="N29" s="37">
        <v>3.60082304526749</v>
      </c>
      <c r="O29" s="37">
        <v>3.0864197530864197</v>
      </c>
      <c r="P29" s="35" t="s">
        <v>273</v>
      </c>
    </row>
    <row r="30" spans="1:16" ht="12.75">
      <c r="A30" s="51">
        <v>26</v>
      </c>
      <c r="B30" s="35" t="s">
        <v>19</v>
      </c>
      <c r="C30" s="35" t="s">
        <v>5</v>
      </c>
      <c r="D30" s="36">
        <v>21.5</v>
      </c>
      <c r="E30" s="36">
        <v>21.2</v>
      </c>
      <c r="F30" s="36">
        <v>21.2</v>
      </c>
      <c r="G30" s="36">
        <v>18.6</v>
      </c>
      <c r="H30" s="36">
        <v>17.5</v>
      </c>
      <c r="I30" s="36">
        <v>15.3</v>
      </c>
      <c r="J30" s="36">
        <v>14.5</v>
      </c>
      <c r="K30" s="36">
        <v>15.6</v>
      </c>
      <c r="L30" s="36">
        <v>17.2</v>
      </c>
      <c r="M30" s="36">
        <v>19.5</v>
      </c>
      <c r="N30" s="36">
        <v>20.1</v>
      </c>
      <c r="O30" s="36">
        <v>21</v>
      </c>
      <c r="P30" s="35" t="s">
        <v>259</v>
      </c>
    </row>
    <row r="31" spans="1:16" ht="12.75">
      <c r="A31" s="35">
        <v>26</v>
      </c>
      <c r="B31" s="35" t="s">
        <v>19</v>
      </c>
      <c r="C31" s="35" t="s">
        <v>5</v>
      </c>
      <c r="D31" s="36">
        <v>31.3</v>
      </c>
      <c r="E31" s="36">
        <v>30.8</v>
      </c>
      <c r="F31" s="36">
        <v>31.1</v>
      </c>
      <c r="G31" s="36">
        <v>29.4</v>
      </c>
      <c r="H31" s="36">
        <v>26.8</v>
      </c>
      <c r="I31" s="36">
        <v>24.6</v>
      </c>
      <c r="J31" s="36">
        <v>25.6</v>
      </c>
      <c r="K31" s="36">
        <v>28.3</v>
      </c>
      <c r="L31" s="36">
        <v>29.3</v>
      </c>
      <c r="M31" s="36">
        <v>31.3</v>
      </c>
      <c r="N31" s="36">
        <v>31.5</v>
      </c>
      <c r="O31" s="36">
        <v>31.1</v>
      </c>
      <c r="P31" s="35" t="s">
        <v>261</v>
      </c>
    </row>
    <row r="32" spans="1:16" ht="12.75">
      <c r="A32" s="35">
        <v>26</v>
      </c>
      <c r="B32" s="35" t="s">
        <v>19</v>
      </c>
      <c r="C32" s="35" t="s">
        <v>5</v>
      </c>
      <c r="D32" s="36">
        <v>26.2</v>
      </c>
      <c r="E32" s="36">
        <v>25.9</v>
      </c>
      <c r="F32" s="36">
        <v>26.1</v>
      </c>
      <c r="G32" s="36">
        <v>24.3</v>
      </c>
      <c r="H32" s="36">
        <v>22.2</v>
      </c>
      <c r="I32" s="36">
        <v>19.7</v>
      </c>
      <c r="J32" s="36">
        <v>20</v>
      </c>
      <c r="K32" s="36">
        <v>21.7</v>
      </c>
      <c r="L32" s="36">
        <v>23.2</v>
      </c>
      <c r="M32" s="36">
        <v>25.4</v>
      </c>
      <c r="N32" s="36">
        <v>25.8</v>
      </c>
      <c r="O32" s="36">
        <v>26.1</v>
      </c>
      <c r="P32" s="35" t="s">
        <v>262</v>
      </c>
    </row>
    <row r="33" spans="1:16" ht="12.75">
      <c r="A33" s="35">
        <v>26</v>
      </c>
      <c r="B33" s="35" t="s">
        <v>19</v>
      </c>
      <c r="C33" s="35" t="s">
        <v>5</v>
      </c>
      <c r="D33" s="37">
        <v>0.82</v>
      </c>
      <c r="E33" s="37">
        <v>0.8</v>
      </c>
      <c r="F33" s="37">
        <v>0.81</v>
      </c>
      <c r="G33" s="37">
        <v>0.82</v>
      </c>
      <c r="H33" s="37">
        <v>0.82</v>
      </c>
      <c r="I33" s="37">
        <v>0.81</v>
      </c>
      <c r="J33" s="37">
        <v>0.75</v>
      </c>
      <c r="K33" s="37">
        <v>0.7</v>
      </c>
      <c r="L33" s="37">
        <v>0.7</v>
      </c>
      <c r="M33" s="37">
        <v>0.7</v>
      </c>
      <c r="N33" s="37">
        <v>0.75</v>
      </c>
      <c r="O33" s="37">
        <v>0.81</v>
      </c>
      <c r="P33" s="35" t="s">
        <v>263</v>
      </c>
    </row>
    <row r="34" spans="1:16" ht="12.75">
      <c r="A34" s="35">
        <v>26</v>
      </c>
      <c r="B34" s="35" t="s">
        <v>19</v>
      </c>
      <c r="C34" s="35" t="s">
        <v>5</v>
      </c>
      <c r="D34" s="38">
        <v>41.5</v>
      </c>
      <c r="E34" s="38">
        <v>40</v>
      </c>
      <c r="F34" s="38">
        <v>37</v>
      </c>
      <c r="G34" s="38">
        <v>32.1</v>
      </c>
      <c r="H34" s="38">
        <v>27.5</v>
      </c>
      <c r="I34" s="38">
        <v>25.1</v>
      </c>
      <c r="J34" s="38">
        <v>26</v>
      </c>
      <c r="K34" s="38">
        <v>29.8</v>
      </c>
      <c r="L34" s="38">
        <v>34.7</v>
      </c>
      <c r="M34" s="38">
        <v>38.7</v>
      </c>
      <c r="N34" s="38">
        <v>40.9</v>
      </c>
      <c r="O34" s="38">
        <v>41.7</v>
      </c>
      <c r="P34" s="35" t="s">
        <v>264</v>
      </c>
    </row>
    <row r="35" spans="1:16" ht="12.75">
      <c r="A35" s="35">
        <v>26</v>
      </c>
      <c r="B35" s="35" t="s">
        <v>19</v>
      </c>
      <c r="C35" s="35" t="s">
        <v>5</v>
      </c>
      <c r="D35" s="35">
        <v>0.064</v>
      </c>
      <c r="E35" s="35">
        <v>0.064</v>
      </c>
      <c r="F35" s="35">
        <v>0.064</v>
      </c>
      <c r="G35" s="35">
        <v>0.064</v>
      </c>
      <c r="H35" s="35">
        <v>0.064</v>
      </c>
      <c r="I35" s="35">
        <v>0.064</v>
      </c>
      <c r="J35" s="35">
        <v>0.064</v>
      </c>
      <c r="K35" s="35">
        <v>0.064</v>
      </c>
      <c r="L35" s="35">
        <v>0.064</v>
      </c>
      <c r="M35" s="35">
        <v>0.064</v>
      </c>
      <c r="N35" s="35">
        <v>0.064</v>
      </c>
      <c r="O35" s="35">
        <v>0.064</v>
      </c>
      <c r="P35" s="35" t="s">
        <v>267</v>
      </c>
    </row>
    <row r="36" spans="1:16" ht="12.75">
      <c r="A36" s="35">
        <v>26</v>
      </c>
      <c r="B36" s="35" t="s">
        <v>19</v>
      </c>
      <c r="C36" s="35" t="s">
        <v>5</v>
      </c>
      <c r="D36" s="37">
        <v>3.0555555555555554</v>
      </c>
      <c r="E36" s="37">
        <v>2.7777777777777777</v>
      </c>
      <c r="F36" s="37">
        <v>2.7777777777777777</v>
      </c>
      <c r="G36" s="37">
        <v>3.0555555555555554</v>
      </c>
      <c r="H36" s="37">
        <v>3.611111111111111</v>
      </c>
      <c r="I36" s="37">
        <v>4.166666666666667</v>
      </c>
      <c r="J36" s="37">
        <v>4.444444444444445</v>
      </c>
      <c r="K36" s="37">
        <v>4.166666666666667</v>
      </c>
      <c r="L36" s="37">
        <v>3.888888888888889</v>
      </c>
      <c r="M36" s="37">
        <v>3.611111111111111</v>
      </c>
      <c r="N36" s="37">
        <v>3.333333333333333</v>
      </c>
      <c r="O36" s="37">
        <v>3.333333333333333</v>
      </c>
      <c r="P36" s="35" t="s">
        <v>273</v>
      </c>
    </row>
    <row r="37" spans="1:16" ht="12.75">
      <c r="A37" s="51">
        <v>28</v>
      </c>
      <c r="B37" s="35" t="s">
        <v>21</v>
      </c>
      <c r="C37" s="35" t="s">
        <v>5</v>
      </c>
      <c r="D37" s="36">
        <v>21.4</v>
      </c>
      <c r="E37" s="36">
        <v>21.4</v>
      </c>
      <c r="F37" s="36">
        <v>20.8</v>
      </c>
      <c r="G37" s="36">
        <v>19</v>
      </c>
      <c r="H37" s="36">
        <v>17.4</v>
      </c>
      <c r="I37" s="36">
        <v>16.5</v>
      </c>
      <c r="J37" s="36">
        <v>15.3</v>
      </c>
      <c r="K37" s="36">
        <v>16.5</v>
      </c>
      <c r="L37" s="36">
        <v>18.4</v>
      </c>
      <c r="M37" s="36">
        <v>19.8</v>
      </c>
      <c r="N37" s="36">
        <v>20.7</v>
      </c>
      <c r="O37" s="36">
        <v>21.3</v>
      </c>
      <c r="P37" s="35" t="s">
        <v>259</v>
      </c>
    </row>
    <row r="38" spans="1:16" ht="12.75">
      <c r="A38" s="35">
        <v>28</v>
      </c>
      <c r="B38" s="35" t="s">
        <v>21</v>
      </c>
      <c r="C38" s="35" t="s">
        <v>5</v>
      </c>
      <c r="D38" s="36">
        <v>30.4</v>
      </c>
      <c r="E38" s="36">
        <v>30.5</v>
      </c>
      <c r="F38" s="36">
        <v>30.1</v>
      </c>
      <c r="G38" s="36">
        <v>28.5</v>
      </c>
      <c r="H38" s="36">
        <v>26</v>
      </c>
      <c r="I38" s="36">
        <v>23.9</v>
      </c>
      <c r="J38" s="36">
        <v>24.6</v>
      </c>
      <c r="K38" s="36">
        <v>27.4</v>
      </c>
      <c r="L38" s="36">
        <v>29.2</v>
      </c>
      <c r="M38" s="36">
        <v>30.5</v>
      </c>
      <c r="N38" s="36">
        <v>30.8</v>
      </c>
      <c r="O38" s="36">
        <v>30.8</v>
      </c>
      <c r="P38" s="35" t="s">
        <v>261</v>
      </c>
    </row>
    <row r="39" spans="1:16" ht="12.75">
      <c r="A39" s="35">
        <v>28</v>
      </c>
      <c r="B39" s="35" t="s">
        <v>21</v>
      </c>
      <c r="C39" s="35" t="s">
        <v>5</v>
      </c>
      <c r="D39" s="36">
        <v>26.4</v>
      </c>
      <c r="E39" s="36">
        <v>26.3</v>
      </c>
      <c r="F39" s="36">
        <v>25.8</v>
      </c>
      <c r="G39" s="36">
        <v>24.2</v>
      </c>
      <c r="H39" s="36">
        <v>22</v>
      </c>
      <c r="I39" s="36">
        <v>20.3</v>
      </c>
      <c r="J39" s="36">
        <v>20.2</v>
      </c>
      <c r="K39" s="36">
        <v>22.6</v>
      </c>
      <c r="L39" s="36">
        <v>24.5</v>
      </c>
      <c r="M39" s="36">
        <v>26</v>
      </c>
      <c r="N39" s="36">
        <v>26.8</v>
      </c>
      <c r="O39" s="36">
        <v>26.7</v>
      </c>
      <c r="P39" s="35" t="s">
        <v>262</v>
      </c>
    </row>
    <row r="40" spans="1:16" ht="12.75">
      <c r="A40" s="35">
        <v>28</v>
      </c>
      <c r="B40" s="35" t="s">
        <v>21</v>
      </c>
      <c r="C40" s="35" t="s">
        <v>5</v>
      </c>
      <c r="D40" s="37">
        <v>0.75</v>
      </c>
      <c r="E40" s="37">
        <v>0.75</v>
      </c>
      <c r="F40" s="37">
        <v>0.75</v>
      </c>
      <c r="G40" s="37">
        <v>0.74</v>
      </c>
      <c r="H40" s="37">
        <v>0.76</v>
      </c>
      <c r="I40" s="37">
        <v>0.76</v>
      </c>
      <c r="J40" s="37">
        <v>0.69</v>
      </c>
      <c r="K40" s="37">
        <v>0.61</v>
      </c>
      <c r="L40" s="37">
        <v>0.6</v>
      </c>
      <c r="M40" s="37">
        <v>0.64</v>
      </c>
      <c r="N40" s="37">
        <v>0.67</v>
      </c>
      <c r="O40" s="37">
        <v>0.71</v>
      </c>
      <c r="P40" s="35" t="s">
        <v>263</v>
      </c>
    </row>
    <row r="41" spans="1:16" ht="12.75">
      <c r="A41" s="35">
        <v>28</v>
      </c>
      <c r="B41" s="35" t="s">
        <v>21</v>
      </c>
      <c r="C41" s="35" t="s">
        <v>5</v>
      </c>
      <c r="D41" s="38">
        <v>41.5</v>
      </c>
      <c r="E41" s="38">
        <v>40</v>
      </c>
      <c r="F41" s="38">
        <v>37</v>
      </c>
      <c r="G41" s="38">
        <v>32.1</v>
      </c>
      <c r="H41" s="38">
        <v>27.5</v>
      </c>
      <c r="I41" s="38">
        <v>25.1</v>
      </c>
      <c r="J41" s="38">
        <v>26</v>
      </c>
      <c r="K41" s="38">
        <v>29.8</v>
      </c>
      <c r="L41" s="38">
        <v>34.7</v>
      </c>
      <c r="M41" s="38">
        <v>38.7</v>
      </c>
      <c r="N41" s="38">
        <v>40.9</v>
      </c>
      <c r="O41" s="38">
        <v>41.7</v>
      </c>
      <c r="P41" s="35" t="s">
        <v>264</v>
      </c>
    </row>
    <row r="42" spans="1:16" ht="12.75">
      <c r="A42" s="35">
        <v>28</v>
      </c>
      <c r="B42" s="35" t="s">
        <v>21</v>
      </c>
      <c r="C42" s="35" t="s">
        <v>5</v>
      </c>
      <c r="D42" s="35">
        <v>0.064</v>
      </c>
      <c r="E42" s="35">
        <v>0.064</v>
      </c>
      <c r="F42" s="35">
        <v>0.064</v>
      </c>
      <c r="G42" s="35">
        <v>0.064</v>
      </c>
      <c r="H42" s="35">
        <v>0.064</v>
      </c>
      <c r="I42" s="35">
        <v>0.064</v>
      </c>
      <c r="J42" s="35">
        <v>0.064</v>
      </c>
      <c r="K42" s="35">
        <v>0.064</v>
      </c>
      <c r="L42" s="35">
        <v>0.064</v>
      </c>
      <c r="M42" s="35">
        <v>0.064</v>
      </c>
      <c r="N42" s="35">
        <v>0.064</v>
      </c>
      <c r="O42" s="35">
        <v>0.064</v>
      </c>
      <c r="P42" s="35" t="s">
        <v>267</v>
      </c>
    </row>
    <row r="43" spans="1:16" ht="12.75">
      <c r="A43" s="35">
        <v>28</v>
      </c>
      <c r="B43" s="35" t="s">
        <v>21</v>
      </c>
      <c r="C43" s="35" t="s">
        <v>5</v>
      </c>
      <c r="D43" s="37">
        <v>4.62962962962963</v>
      </c>
      <c r="E43" s="37">
        <v>4.62962962962963</v>
      </c>
      <c r="F43" s="37">
        <v>4.11522633744856</v>
      </c>
      <c r="G43" s="37">
        <v>4.11522633744856</v>
      </c>
      <c r="H43" s="37">
        <v>4.62962962962963</v>
      </c>
      <c r="I43" s="37">
        <v>5.65843621399177</v>
      </c>
      <c r="J43" s="37">
        <v>5.65843621399177</v>
      </c>
      <c r="K43" s="37">
        <v>5.65843621399177</v>
      </c>
      <c r="L43" s="37">
        <v>5.65843621399177</v>
      </c>
      <c r="M43" s="37">
        <v>5.1440329218107</v>
      </c>
      <c r="N43" s="37">
        <v>5.1440329218107</v>
      </c>
      <c r="O43" s="37">
        <v>4.62962962962963</v>
      </c>
      <c r="P43" s="35" t="s">
        <v>273</v>
      </c>
    </row>
    <row r="44" spans="1:16" ht="12.75">
      <c r="A44" s="51">
        <v>44</v>
      </c>
      <c r="B44" s="35" t="s">
        <v>22</v>
      </c>
      <c r="C44" s="35" t="s">
        <v>8</v>
      </c>
      <c r="D44" s="36">
        <v>17</v>
      </c>
      <c r="E44" s="36">
        <v>16.6</v>
      </c>
      <c r="F44" s="36">
        <v>16.3</v>
      </c>
      <c r="G44" s="36">
        <v>14.9</v>
      </c>
      <c r="H44" s="36">
        <v>13.2</v>
      </c>
      <c r="I44" s="36">
        <v>11.9</v>
      </c>
      <c r="J44" s="36">
        <v>11</v>
      </c>
      <c r="K44" s="36">
        <v>12.1</v>
      </c>
      <c r="L44" s="36">
        <v>14.1</v>
      </c>
      <c r="M44" s="36">
        <v>15.5</v>
      </c>
      <c r="N44" s="36">
        <v>16.2</v>
      </c>
      <c r="O44" s="36">
        <v>16.7</v>
      </c>
      <c r="P44" s="35" t="s">
        <v>259</v>
      </c>
    </row>
    <row r="45" spans="1:16" ht="12.75">
      <c r="A45" s="35">
        <v>44</v>
      </c>
      <c r="B45" s="35" t="s">
        <v>22</v>
      </c>
      <c r="C45" s="35" t="s">
        <v>8</v>
      </c>
      <c r="D45" s="36">
        <v>28.6</v>
      </c>
      <c r="E45" s="36">
        <v>28.5</v>
      </c>
      <c r="F45" s="36">
        <v>28.4</v>
      </c>
      <c r="G45" s="36">
        <v>27.1</v>
      </c>
      <c r="H45" s="36">
        <v>25.7</v>
      </c>
      <c r="I45" s="36">
        <v>24.2</v>
      </c>
      <c r="J45" s="36">
        <v>24.4</v>
      </c>
      <c r="K45" s="36">
        <v>25.7</v>
      </c>
      <c r="L45" s="36">
        <v>27.1</v>
      </c>
      <c r="M45" s="36">
        <v>28.1</v>
      </c>
      <c r="N45" s="36">
        <v>28.7</v>
      </c>
      <c r="O45" s="36">
        <v>29</v>
      </c>
      <c r="P45" s="35" t="s">
        <v>261</v>
      </c>
    </row>
    <row r="46" spans="1:16" ht="12.75">
      <c r="A46" s="35">
        <v>44</v>
      </c>
      <c r="B46" s="35" t="s">
        <v>22</v>
      </c>
      <c r="C46" s="35" t="s">
        <v>8</v>
      </c>
      <c r="D46" s="36">
        <v>22.8</v>
      </c>
      <c r="E46" s="36">
        <v>22.5</v>
      </c>
      <c r="F46" s="36">
        <v>22.4</v>
      </c>
      <c r="G46" s="36">
        <v>21</v>
      </c>
      <c r="H46" s="36">
        <v>19.5</v>
      </c>
      <c r="I46" s="36">
        <v>18.1</v>
      </c>
      <c r="J46" s="36">
        <v>17.7</v>
      </c>
      <c r="K46" s="36">
        <v>18.8</v>
      </c>
      <c r="L46" s="36">
        <v>20.5</v>
      </c>
      <c r="M46" s="36">
        <v>21.8</v>
      </c>
      <c r="N46" s="36">
        <v>22.4</v>
      </c>
      <c r="O46" s="36">
        <v>22.8</v>
      </c>
      <c r="P46" s="35" t="s">
        <v>262</v>
      </c>
    </row>
    <row r="47" spans="1:16" ht="12.75">
      <c r="A47" s="35">
        <v>44</v>
      </c>
      <c r="B47" s="35" t="s">
        <v>22</v>
      </c>
      <c r="C47" s="35" t="s">
        <v>8</v>
      </c>
      <c r="D47" s="37">
        <v>0.7</v>
      </c>
      <c r="E47" s="37">
        <v>0.72</v>
      </c>
      <c r="F47" s="37">
        <v>0.71</v>
      </c>
      <c r="G47" s="37">
        <v>0.72</v>
      </c>
      <c r="H47" s="37">
        <v>0.71</v>
      </c>
      <c r="I47" s="37">
        <v>0.7</v>
      </c>
      <c r="J47" s="37">
        <v>0.66</v>
      </c>
      <c r="K47" s="37">
        <v>0.62</v>
      </c>
      <c r="L47" s="37">
        <v>0.61</v>
      </c>
      <c r="M47" s="37">
        <v>0.62</v>
      </c>
      <c r="N47" s="37">
        <v>0.65</v>
      </c>
      <c r="O47" s="37">
        <v>0.68</v>
      </c>
      <c r="P47" s="35" t="s">
        <v>263</v>
      </c>
    </row>
    <row r="48" spans="1:16" ht="12.75">
      <c r="A48" s="35">
        <v>44</v>
      </c>
      <c r="B48" s="35" t="s">
        <v>22</v>
      </c>
      <c r="C48" s="35" t="s">
        <v>8</v>
      </c>
      <c r="D48" s="38">
        <v>41.5</v>
      </c>
      <c r="E48" s="38">
        <v>40</v>
      </c>
      <c r="F48" s="38">
        <v>37</v>
      </c>
      <c r="G48" s="38">
        <v>32.1</v>
      </c>
      <c r="H48" s="38">
        <v>27.5</v>
      </c>
      <c r="I48" s="38">
        <v>25.1</v>
      </c>
      <c r="J48" s="38">
        <v>26</v>
      </c>
      <c r="K48" s="38">
        <v>29.8</v>
      </c>
      <c r="L48" s="38">
        <v>34.7</v>
      </c>
      <c r="M48" s="38">
        <v>38.7</v>
      </c>
      <c r="N48" s="38">
        <v>40.9</v>
      </c>
      <c r="O48" s="38">
        <v>41.7</v>
      </c>
      <c r="P48" s="35" t="s">
        <v>264</v>
      </c>
    </row>
    <row r="49" spans="1:16" ht="12.75">
      <c r="A49" s="35">
        <v>44</v>
      </c>
      <c r="B49" s="35" t="s">
        <v>22</v>
      </c>
      <c r="C49" s="35" t="s">
        <v>8</v>
      </c>
      <c r="D49" s="35">
        <v>0.057</v>
      </c>
      <c r="E49" s="35">
        <v>0.057</v>
      </c>
      <c r="F49" s="35">
        <v>0.057</v>
      </c>
      <c r="G49" s="35">
        <v>0.057</v>
      </c>
      <c r="H49" s="35">
        <v>0.057</v>
      </c>
      <c r="I49" s="35">
        <v>0.057</v>
      </c>
      <c r="J49" s="35">
        <v>0.057</v>
      </c>
      <c r="K49" s="35">
        <v>0.057</v>
      </c>
      <c r="L49" s="35">
        <v>0.057</v>
      </c>
      <c r="M49" s="35">
        <v>0.057</v>
      </c>
      <c r="N49" s="35">
        <v>0.057</v>
      </c>
      <c r="O49" s="35">
        <v>0.057</v>
      </c>
      <c r="P49" s="35" t="s">
        <v>267</v>
      </c>
    </row>
    <row r="50" spans="1:16" ht="12.75">
      <c r="A50" s="35">
        <v>44</v>
      </c>
      <c r="B50" s="35" t="s">
        <v>22</v>
      </c>
      <c r="C50" s="35" t="s">
        <v>8</v>
      </c>
      <c r="D50" s="37">
        <v>1.1111111111111112</v>
      </c>
      <c r="E50" s="37">
        <v>1.1111111111111112</v>
      </c>
      <c r="F50" s="37">
        <v>1.1111111111111112</v>
      </c>
      <c r="G50" s="37">
        <v>1.3888888888888888</v>
      </c>
      <c r="H50" s="37">
        <v>1.3888888888888888</v>
      </c>
      <c r="I50" s="37">
        <v>1.6666666666666665</v>
      </c>
      <c r="J50" s="37">
        <v>1.6666666666666665</v>
      </c>
      <c r="K50" s="37">
        <v>1.9444444444444444</v>
      </c>
      <c r="L50" s="37">
        <v>1.9444444444444444</v>
      </c>
      <c r="M50" s="37">
        <v>1.6666666666666665</v>
      </c>
      <c r="N50" s="37">
        <v>1.3888888888888888</v>
      </c>
      <c r="O50" s="37">
        <v>1.1111111111111112</v>
      </c>
      <c r="P50" s="35" t="s">
        <v>273</v>
      </c>
    </row>
    <row r="51" spans="1:16" ht="12.75">
      <c r="A51" s="51">
        <v>47</v>
      </c>
      <c r="B51" s="35" t="s">
        <v>23</v>
      </c>
      <c r="C51" s="35" t="s">
        <v>24</v>
      </c>
      <c r="D51" s="36">
        <v>22.4</v>
      </c>
      <c r="E51" s="36">
        <v>22.3</v>
      </c>
      <c r="F51" s="36">
        <v>22.1</v>
      </c>
      <c r="G51" s="36">
        <v>20.5</v>
      </c>
      <c r="H51" s="36">
        <v>18.2</v>
      </c>
      <c r="I51" s="36">
        <v>16</v>
      </c>
      <c r="J51" s="36">
        <v>14.4</v>
      </c>
      <c r="K51" s="36">
        <v>16.5</v>
      </c>
      <c r="L51" s="36">
        <v>17.9</v>
      </c>
      <c r="M51" s="36">
        <v>20.3</v>
      </c>
      <c r="N51" s="36">
        <v>21.6</v>
      </c>
      <c r="O51" s="36">
        <v>22.3</v>
      </c>
      <c r="P51" s="35" t="s">
        <v>259</v>
      </c>
    </row>
    <row r="52" spans="1:16" ht="12.75">
      <c r="A52" s="35">
        <v>47</v>
      </c>
      <c r="B52" s="35" t="s">
        <v>23</v>
      </c>
      <c r="C52" s="35" t="s">
        <v>24</v>
      </c>
      <c r="D52" s="36">
        <v>31.8</v>
      </c>
      <c r="E52" s="36">
        <v>31.7</v>
      </c>
      <c r="F52" s="36">
        <v>31.7</v>
      </c>
      <c r="G52" s="36">
        <v>30</v>
      </c>
      <c r="H52" s="36">
        <v>27</v>
      </c>
      <c r="I52" s="36">
        <v>25.5</v>
      </c>
      <c r="J52" s="36">
        <v>26.5</v>
      </c>
      <c r="K52" s="36">
        <v>28.9</v>
      </c>
      <c r="L52" s="36">
        <v>29.6</v>
      </c>
      <c r="M52" s="36">
        <v>31.9</v>
      </c>
      <c r="N52" s="36">
        <v>32.6</v>
      </c>
      <c r="O52" s="36">
        <v>32.4</v>
      </c>
      <c r="P52" s="35" t="s">
        <v>261</v>
      </c>
    </row>
    <row r="53" spans="1:16" ht="12.75">
      <c r="A53" s="35">
        <v>47</v>
      </c>
      <c r="B53" s="35" t="s">
        <v>23</v>
      </c>
      <c r="C53" s="35" t="s">
        <v>24</v>
      </c>
      <c r="D53" s="36">
        <v>27.1</v>
      </c>
      <c r="E53" s="36">
        <v>27</v>
      </c>
      <c r="F53" s="36">
        <v>26.9</v>
      </c>
      <c r="G53" s="36">
        <v>25.4</v>
      </c>
      <c r="H53" s="36">
        <v>22.6</v>
      </c>
      <c r="I53" s="36">
        <v>20.7</v>
      </c>
      <c r="J53" s="36">
        <v>20.2</v>
      </c>
      <c r="K53" s="36">
        <v>22.6</v>
      </c>
      <c r="L53" s="36">
        <v>23.7</v>
      </c>
      <c r="M53" s="36">
        <v>26.2</v>
      </c>
      <c r="N53" s="36">
        <v>27.2</v>
      </c>
      <c r="O53" s="36">
        <v>27.3</v>
      </c>
      <c r="P53" s="35" t="s">
        <v>262</v>
      </c>
    </row>
    <row r="54" spans="1:16" ht="12.75">
      <c r="A54" s="35">
        <v>47</v>
      </c>
      <c r="B54" s="35" t="s">
        <v>23</v>
      </c>
      <c r="C54" s="35" t="s">
        <v>24</v>
      </c>
      <c r="D54" s="37">
        <v>0.76</v>
      </c>
      <c r="E54" s="37">
        <v>0.74</v>
      </c>
      <c r="F54" s="37">
        <v>0.74</v>
      </c>
      <c r="G54" s="37">
        <v>0.74</v>
      </c>
      <c r="H54" s="37">
        <v>0.74</v>
      </c>
      <c r="I54" s="37">
        <v>0.73</v>
      </c>
      <c r="J54" s="37">
        <v>0.7</v>
      </c>
      <c r="K54" s="37">
        <v>0.67</v>
      </c>
      <c r="L54" s="37">
        <v>0.68</v>
      </c>
      <c r="M54" s="37">
        <v>0.68</v>
      </c>
      <c r="N54" s="37">
        <v>0.72</v>
      </c>
      <c r="O54" s="37">
        <v>0.76</v>
      </c>
      <c r="P54" s="35" t="s">
        <v>263</v>
      </c>
    </row>
    <row r="55" spans="1:16" ht="12.75">
      <c r="A55" s="35">
        <v>47</v>
      </c>
      <c r="B55" s="35" t="s">
        <v>23</v>
      </c>
      <c r="C55" s="35" t="s">
        <v>24</v>
      </c>
      <c r="D55" s="38">
        <v>41.5</v>
      </c>
      <c r="E55" s="38">
        <v>40</v>
      </c>
      <c r="F55" s="38">
        <v>37</v>
      </c>
      <c r="G55" s="38">
        <v>32.1</v>
      </c>
      <c r="H55" s="38">
        <v>27.5</v>
      </c>
      <c r="I55" s="38">
        <v>25.1</v>
      </c>
      <c r="J55" s="38">
        <v>26</v>
      </c>
      <c r="K55" s="38">
        <v>29.8</v>
      </c>
      <c r="L55" s="38">
        <v>34.7</v>
      </c>
      <c r="M55" s="38">
        <v>38.7</v>
      </c>
      <c r="N55" s="38">
        <v>40.9</v>
      </c>
      <c r="O55" s="38">
        <v>41.7</v>
      </c>
      <c r="P55" s="35" t="s">
        <v>264</v>
      </c>
    </row>
    <row r="56" spans="1:16" ht="12.75">
      <c r="A56" s="35">
        <v>47</v>
      </c>
      <c r="B56" s="35" t="s">
        <v>23</v>
      </c>
      <c r="C56" s="35" t="s">
        <v>24</v>
      </c>
      <c r="D56" s="35">
        <v>0.066</v>
      </c>
      <c r="E56" s="35">
        <v>0.066</v>
      </c>
      <c r="F56" s="35">
        <v>0.066</v>
      </c>
      <c r="G56" s="35">
        <v>0.066</v>
      </c>
      <c r="H56" s="35">
        <v>0.066</v>
      </c>
      <c r="I56" s="35">
        <v>0.066</v>
      </c>
      <c r="J56" s="35">
        <v>0.066</v>
      </c>
      <c r="K56" s="35">
        <v>0.066</v>
      </c>
      <c r="L56" s="35">
        <v>0.066</v>
      </c>
      <c r="M56" s="35">
        <v>0.066</v>
      </c>
      <c r="N56" s="35">
        <v>0.066</v>
      </c>
      <c r="O56" s="35">
        <v>0.066</v>
      </c>
      <c r="P56" s="35" t="s">
        <v>267</v>
      </c>
    </row>
    <row r="57" spans="1:16" ht="12.75">
      <c r="A57" s="35">
        <v>47</v>
      </c>
      <c r="B57" s="35" t="s">
        <v>23</v>
      </c>
      <c r="C57" s="35" t="s">
        <v>24</v>
      </c>
      <c r="D57" s="37">
        <v>1.1111111111111112</v>
      </c>
      <c r="E57" s="37">
        <v>0.8333333333333333</v>
      </c>
      <c r="F57" s="37">
        <v>1.1111111111111112</v>
      </c>
      <c r="G57" s="37">
        <v>1.3888888888888888</v>
      </c>
      <c r="H57" s="37">
        <v>1.3888888888888888</v>
      </c>
      <c r="I57" s="37">
        <v>1.3888888888888888</v>
      </c>
      <c r="J57" s="37">
        <v>1.3888888888888888</v>
      </c>
      <c r="K57" s="37">
        <v>1.3888888888888888</v>
      </c>
      <c r="L57" s="37">
        <v>1.6666666666666665</v>
      </c>
      <c r="M57" s="37">
        <v>1.3888888888888888</v>
      </c>
      <c r="N57" s="37">
        <v>1.3888888888888888</v>
      </c>
      <c r="O57" s="37">
        <v>1.1111111111111112</v>
      </c>
      <c r="P57" s="35" t="s">
        <v>273</v>
      </c>
    </row>
    <row r="58" spans="1:16" ht="12.75">
      <c r="A58" s="51">
        <v>59</v>
      </c>
      <c r="B58" s="35" t="s">
        <v>28</v>
      </c>
      <c r="C58" s="35" t="s">
        <v>29</v>
      </c>
      <c r="D58" s="36">
        <v>22.9</v>
      </c>
      <c r="E58" s="36">
        <v>22.5</v>
      </c>
      <c r="F58" s="36">
        <v>22</v>
      </c>
      <c r="G58" s="36">
        <v>20.4</v>
      </c>
      <c r="H58" s="36">
        <v>18.4</v>
      </c>
      <c r="I58" s="36">
        <v>16.1</v>
      </c>
      <c r="J58" s="36">
        <v>15.4</v>
      </c>
      <c r="K58" s="36">
        <v>16.6</v>
      </c>
      <c r="L58" s="36">
        <v>18.5</v>
      </c>
      <c r="M58" s="36">
        <v>21.2</v>
      </c>
      <c r="N58" s="36">
        <v>21.9</v>
      </c>
      <c r="O58" s="36">
        <v>22.7</v>
      </c>
      <c r="P58" s="35" t="s">
        <v>259</v>
      </c>
    </row>
    <row r="59" spans="1:16" ht="12.75">
      <c r="A59" s="35">
        <v>59</v>
      </c>
      <c r="B59" s="35" t="s">
        <v>28</v>
      </c>
      <c r="C59" s="35" t="s">
        <v>29</v>
      </c>
      <c r="D59" s="36">
        <v>33</v>
      </c>
      <c r="E59" s="36">
        <v>32.4</v>
      </c>
      <c r="F59" s="36">
        <v>32.3</v>
      </c>
      <c r="G59" s="36">
        <v>30.7</v>
      </c>
      <c r="H59" s="36">
        <v>26.9</v>
      </c>
      <c r="I59" s="36">
        <v>26.7</v>
      </c>
      <c r="J59" s="36">
        <v>26.5</v>
      </c>
      <c r="K59" s="36">
        <v>28.1</v>
      </c>
      <c r="L59" s="36">
        <v>29.9</v>
      </c>
      <c r="M59" s="36">
        <v>32.5</v>
      </c>
      <c r="N59" s="36">
        <v>32.6</v>
      </c>
      <c r="O59" s="36">
        <v>32.6</v>
      </c>
      <c r="P59" s="35" t="s">
        <v>261</v>
      </c>
    </row>
    <row r="60" spans="1:16" ht="12.75">
      <c r="A60" s="35">
        <v>59</v>
      </c>
      <c r="B60" s="35" t="s">
        <v>28</v>
      </c>
      <c r="C60" s="35" t="s">
        <v>29</v>
      </c>
      <c r="D60" s="36">
        <v>27.8</v>
      </c>
      <c r="E60" s="36">
        <v>27.8</v>
      </c>
      <c r="F60" s="36">
        <v>27.4</v>
      </c>
      <c r="G60" s="35">
        <v>25.7</v>
      </c>
      <c r="H60" s="35">
        <v>23.7</v>
      </c>
      <c r="I60" s="36">
        <v>22.2</v>
      </c>
      <c r="J60" s="36">
        <v>21.6</v>
      </c>
      <c r="K60" s="36">
        <v>23.5</v>
      </c>
      <c r="L60" s="36">
        <v>25.7</v>
      </c>
      <c r="M60" s="36">
        <v>25.7</v>
      </c>
      <c r="N60" s="36">
        <v>28.1</v>
      </c>
      <c r="O60" s="36">
        <v>27.9</v>
      </c>
      <c r="P60" s="35" t="s">
        <v>262</v>
      </c>
    </row>
    <row r="61" spans="1:16" ht="12.75">
      <c r="A61" s="35">
        <v>59</v>
      </c>
      <c r="B61" s="35" t="s">
        <v>28</v>
      </c>
      <c r="C61" s="35" t="s">
        <v>29</v>
      </c>
      <c r="D61" s="37">
        <v>0.75</v>
      </c>
      <c r="E61" s="37">
        <v>0.76</v>
      </c>
      <c r="F61" s="37">
        <v>0.76</v>
      </c>
      <c r="G61" s="37">
        <v>0.76</v>
      </c>
      <c r="H61" s="37">
        <v>0.76</v>
      </c>
      <c r="I61" s="37">
        <v>0.76</v>
      </c>
      <c r="J61" s="37">
        <v>0.68</v>
      </c>
      <c r="K61" s="37">
        <v>0.62</v>
      </c>
      <c r="L61" s="37">
        <v>0.61</v>
      </c>
      <c r="M61" s="37">
        <v>0.65</v>
      </c>
      <c r="N61" s="37">
        <v>0.68</v>
      </c>
      <c r="O61" s="37">
        <v>0.72</v>
      </c>
      <c r="P61" s="35" t="s">
        <v>263</v>
      </c>
    </row>
    <row r="62" spans="1:16" ht="12.75">
      <c r="A62" s="35">
        <v>59</v>
      </c>
      <c r="B62" s="35" t="s">
        <v>28</v>
      </c>
      <c r="C62" s="35" t="s">
        <v>29</v>
      </c>
      <c r="D62" s="38">
        <v>41.5</v>
      </c>
      <c r="E62" s="38">
        <v>40</v>
      </c>
      <c r="F62" s="38">
        <v>37</v>
      </c>
      <c r="G62" s="38">
        <v>32.1</v>
      </c>
      <c r="H62" s="38">
        <v>27.5</v>
      </c>
      <c r="I62" s="38">
        <v>25.1</v>
      </c>
      <c r="J62" s="38">
        <v>26</v>
      </c>
      <c r="K62" s="38">
        <v>29.8</v>
      </c>
      <c r="L62" s="38">
        <v>34.7</v>
      </c>
      <c r="M62" s="38">
        <v>38.7</v>
      </c>
      <c r="N62" s="38">
        <v>40.9</v>
      </c>
      <c r="O62" s="38">
        <v>41.7</v>
      </c>
      <c r="P62" s="35" t="s">
        <v>264</v>
      </c>
    </row>
    <row r="63" spans="1:16" ht="12.75">
      <c r="A63" s="35">
        <v>59</v>
      </c>
      <c r="B63" s="35" t="s">
        <v>28</v>
      </c>
      <c r="C63" s="35" t="s">
        <v>29</v>
      </c>
      <c r="D63" s="35">
        <v>0.066</v>
      </c>
      <c r="E63" s="35">
        <v>0.066</v>
      </c>
      <c r="F63" s="35">
        <v>0.066</v>
      </c>
      <c r="G63" s="35">
        <v>0.066</v>
      </c>
      <c r="H63" s="35">
        <v>0.066</v>
      </c>
      <c r="I63" s="35">
        <v>0.066</v>
      </c>
      <c r="J63" s="35">
        <v>0.066</v>
      </c>
      <c r="K63" s="35">
        <v>0.066</v>
      </c>
      <c r="L63" s="35">
        <v>0.066</v>
      </c>
      <c r="M63" s="35">
        <v>0.066</v>
      </c>
      <c r="N63" s="35">
        <v>0.066</v>
      </c>
      <c r="O63" s="35">
        <v>0.066</v>
      </c>
      <c r="P63" s="35" t="s">
        <v>267</v>
      </c>
    </row>
    <row r="64" spans="1:16" ht="12.75">
      <c r="A64" s="35">
        <v>59</v>
      </c>
      <c r="B64" s="35" t="s">
        <v>28</v>
      </c>
      <c r="C64" s="35" t="s">
        <v>29</v>
      </c>
      <c r="D64" s="37">
        <v>1.5432098765432098</v>
      </c>
      <c r="E64" s="37">
        <v>1.5432098765432098</v>
      </c>
      <c r="F64" s="37">
        <v>1.5432098765432098</v>
      </c>
      <c r="G64" s="37">
        <v>1.5432098765432098</v>
      </c>
      <c r="H64" s="37">
        <v>1.5432098765432098</v>
      </c>
      <c r="I64" s="37">
        <v>2.05761316872428</v>
      </c>
      <c r="J64" s="37">
        <v>2.05761316872428</v>
      </c>
      <c r="K64" s="37">
        <v>2.05761316872428</v>
      </c>
      <c r="L64" s="37">
        <v>2.57201646090535</v>
      </c>
      <c r="M64" s="37">
        <v>2.05761316872428</v>
      </c>
      <c r="N64" s="37">
        <v>2.05761316872428</v>
      </c>
      <c r="O64" s="37">
        <v>1.5432098765432098</v>
      </c>
      <c r="P64" s="35" t="s">
        <v>273</v>
      </c>
    </row>
    <row r="65" spans="1:16" ht="12.75">
      <c r="A65" s="35">
        <v>66</v>
      </c>
      <c r="B65" s="35" t="s">
        <v>31</v>
      </c>
      <c r="C65" s="35" t="s">
        <v>13</v>
      </c>
      <c r="D65" s="52">
        <v>22.2</v>
      </c>
      <c r="E65" s="52">
        <v>21.8</v>
      </c>
      <c r="F65" s="52">
        <v>19.9</v>
      </c>
      <c r="G65" s="52">
        <v>18.6</v>
      </c>
      <c r="H65" s="52">
        <v>15.8</v>
      </c>
      <c r="I65" s="52">
        <v>15.4</v>
      </c>
      <c r="J65" s="52">
        <v>14.5</v>
      </c>
      <c r="K65" s="52">
        <v>16.2</v>
      </c>
      <c r="L65" s="52">
        <v>19.5</v>
      </c>
      <c r="M65" s="52">
        <v>20.7</v>
      </c>
      <c r="N65" s="52">
        <v>21.3</v>
      </c>
      <c r="O65" s="52">
        <v>21.8</v>
      </c>
      <c r="P65" s="35" t="s">
        <v>259</v>
      </c>
    </row>
    <row r="66" spans="1:16" ht="12.75">
      <c r="A66" s="35">
        <v>66</v>
      </c>
      <c r="B66" s="35" t="s">
        <v>31</v>
      </c>
      <c r="C66" s="35" t="s">
        <v>13</v>
      </c>
      <c r="D66" s="52">
        <v>32.9</v>
      </c>
      <c r="E66" s="52">
        <v>32.8</v>
      </c>
      <c r="F66" s="52">
        <v>32.2</v>
      </c>
      <c r="G66" s="52">
        <v>30.5</v>
      </c>
      <c r="H66" s="52">
        <v>28.7</v>
      </c>
      <c r="I66" s="52">
        <v>27.3</v>
      </c>
      <c r="J66" s="52">
        <v>28.2</v>
      </c>
      <c r="K66" s="52">
        <v>30.7</v>
      </c>
      <c r="L66" s="52">
        <v>31.3</v>
      </c>
      <c r="M66" s="52">
        <v>33.3</v>
      </c>
      <c r="N66" s="52">
        <v>33</v>
      </c>
      <c r="O66" s="52">
        <v>32.6</v>
      </c>
      <c r="P66" s="35" t="s">
        <v>261</v>
      </c>
    </row>
    <row r="67" spans="1:16" ht="12.75">
      <c r="A67" s="35">
        <v>66</v>
      </c>
      <c r="B67" s="35" t="s">
        <v>31</v>
      </c>
      <c r="C67" s="35" t="s">
        <v>13</v>
      </c>
      <c r="D67" s="52">
        <v>27.55</v>
      </c>
      <c r="E67" s="52">
        <v>27.3</v>
      </c>
      <c r="F67" s="52">
        <v>26.05</v>
      </c>
      <c r="G67" s="52">
        <v>24.55</v>
      </c>
      <c r="H67" s="52">
        <v>22.25</v>
      </c>
      <c r="I67" s="52">
        <v>21.35</v>
      </c>
      <c r="J67" s="52">
        <v>21.35</v>
      </c>
      <c r="K67" s="52">
        <v>23.45</v>
      </c>
      <c r="L67" s="52">
        <v>25.4</v>
      </c>
      <c r="M67" s="52">
        <v>27</v>
      </c>
      <c r="N67" s="52">
        <v>27.15</v>
      </c>
      <c r="O67" s="52">
        <v>27.2</v>
      </c>
      <c r="P67" s="35" t="s">
        <v>262</v>
      </c>
    </row>
    <row r="68" spans="1:16" ht="12.75">
      <c r="A68" s="35">
        <v>66</v>
      </c>
      <c r="B68" s="35" t="s">
        <v>31</v>
      </c>
      <c r="C68" s="35" t="s">
        <v>13</v>
      </c>
      <c r="D68" s="37">
        <v>0.69</v>
      </c>
      <c r="E68" s="37">
        <v>0.71</v>
      </c>
      <c r="F68" s="37">
        <v>0.71</v>
      </c>
      <c r="G68" s="37">
        <v>0.71</v>
      </c>
      <c r="H68" s="37">
        <v>0.72</v>
      </c>
      <c r="I68" s="37">
        <v>0.7</v>
      </c>
      <c r="J68" s="37">
        <v>0.63</v>
      </c>
      <c r="K68" s="37">
        <v>0.57</v>
      </c>
      <c r="L68" s="37">
        <v>0.56</v>
      </c>
      <c r="M68" s="37">
        <v>0.6</v>
      </c>
      <c r="N68" s="37">
        <v>0.64</v>
      </c>
      <c r="O68" s="37">
        <v>0.67</v>
      </c>
      <c r="P68" s="35" t="s">
        <v>263</v>
      </c>
    </row>
    <row r="69" spans="1:16" ht="12.75">
      <c r="A69" s="35">
        <v>66</v>
      </c>
      <c r="B69" s="35" t="s">
        <v>31</v>
      </c>
      <c r="C69" s="35" t="s">
        <v>13</v>
      </c>
      <c r="D69" s="38">
        <v>41.5</v>
      </c>
      <c r="E69" s="38">
        <v>40</v>
      </c>
      <c r="F69" s="38">
        <v>37</v>
      </c>
      <c r="G69" s="38">
        <v>32.1</v>
      </c>
      <c r="H69" s="38">
        <v>27.5</v>
      </c>
      <c r="I69" s="38">
        <v>25.1</v>
      </c>
      <c r="J69" s="38">
        <v>26</v>
      </c>
      <c r="K69" s="38">
        <v>29.8</v>
      </c>
      <c r="L69" s="38">
        <v>34.7</v>
      </c>
      <c r="M69" s="38">
        <v>38.7</v>
      </c>
      <c r="N69" s="38">
        <v>40.9</v>
      </c>
      <c r="O69" s="38">
        <v>41.7</v>
      </c>
      <c r="P69" s="35" t="s">
        <v>264</v>
      </c>
    </row>
    <row r="70" spans="1:16" ht="12.75">
      <c r="A70" s="35">
        <v>66</v>
      </c>
      <c r="B70" s="35" t="s">
        <v>31</v>
      </c>
      <c r="C70" s="35" t="s">
        <v>13</v>
      </c>
      <c r="D70" s="35">
        <v>0.065</v>
      </c>
      <c r="E70" s="35">
        <v>0.065</v>
      </c>
      <c r="F70" s="35">
        <v>0.065</v>
      </c>
      <c r="G70" s="35">
        <v>0.065</v>
      </c>
      <c r="H70" s="35">
        <v>0.065</v>
      </c>
      <c r="I70" s="35">
        <v>0.065</v>
      </c>
      <c r="J70" s="35">
        <v>0.065</v>
      </c>
      <c r="K70" s="35">
        <v>0.065</v>
      </c>
      <c r="L70" s="35">
        <v>0.065</v>
      </c>
      <c r="M70" s="35">
        <v>0.065</v>
      </c>
      <c r="N70" s="35">
        <v>0.065</v>
      </c>
      <c r="O70" s="35">
        <v>0.065</v>
      </c>
      <c r="P70" s="35" t="s">
        <v>267</v>
      </c>
    </row>
    <row r="71" spans="1:16" ht="12.75">
      <c r="A71" s="35">
        <v>66</v>
      </c>
      <c r="B71" s="35" t="s">
        <v>31</v>
      </c>
      <c r="C71" s="35" t="s">
        <v>13</v>
      </c>
      <c r="D71" s="53">
        <v>3.0864197530864197</v>
      </c>
      <c r="E71" s="53">
        <v>2.57201646090535</v>
      </c>
      <c r="F71" s="53">
        <v>2.05761316872428</v>
      </c>
      <c r="G71" s="53">
        <v>2.05761316872428</v>
      </c>
      <c r="H71" s="53">
        <v>2.57201646090535</v>
      </c>
      <c r="I71" s="53">
        <v>2.57201646090535</v>
      </c>
      <c r="J71" s="53">
        <v>3.0864197530864197</v>
      </c>
      <c r="K71" s="53">
        <v>3.0864197530864197</v>
      </c>
      <c r="L71" s="53">
        <v>3.0864197530864197</v>
      </c>
      <c r="M71" s="53">
        <v>3.0864197530864197</v>
      </c>
      <c r="N71" s="53">
        <v>2.57201646090535</v>
      </c>
      <c r="O71" s="53">
        <v>2.57201646090535</v>
      </c>
      <c r="P71" s="35" t="s">
        <v>273</v>
      </c>
    </row>
    <row r="72" spans="1:16" ht="12.75">
      <c r="A72" s="51">
        <v>68</v>
      </c>
      <c r="B72" s="35" t="s">
        <v>32</v>
      </c>
      <c r="C72" s="35" t="s">
        <v>24</v>
      </c>
      <c r="D72" s="36">
        <v>21.6</v>
      </c>
      <c r="E72" s="36">
        <v>21.3</v>
      </c>
      <c r="F72" s="36">
        <v>20.7</v>
      </c>
      <c r="G72" s="36">
        <v>18.9</v>
      </c>
      <c r="H72" s="36">
        <v>17.2</v>
      </c>
      <c r="I72" s="36">
        <v>15.5</v>
      </c>
      <c r="J72" s="36">
        <v>14.5</v>
      </c>
      <c r="K72" s="36">
        <v>15.7</v>
      </c>
      <c r="L72" s="36">
        <v>17.9</v>
      </c>
      <c r="M72" s="36">
        <v>19.6</v>
      </c>
      <c r="N72" s="36">
        <v>20.3</v>
      </c>
      <c r="O72" s="36">
        <v>21.2</v>
      </c>
      <c r="P72" s="35" t="s">
        <v>259</v>
      </c>
    </row>
    <row r="73" spans="1:16" ht="12.75">
      <c r="A73" s="35">
        <v>68</v>
      </c>
      <c r="B73" s="35" t="s">
        <v>32</v>
      </c>
      <c r="C73" s="35" t="s">
        <v>24</v>
      </c>
      <c r="D73" s="36">
        <v>30.4</v>
      </c>
      <c r="E73" s="36">
        <v>30.5</v>
      </c>
      <c r="F73" s="36">
        <v>30.5</v>
      </c>
      <c r="G73" s="36">
        <v>29.1</v>
      </c>
      <c r="H73" s="36">
        <v>27.1</v>
      </c>
      <c r="I73" s="36">
        <v>25.3</v>
      </c>
      <c r="J73" s="36">
        <v>26</v>
      </c>
      <c r="K73" s="36">
        <v>28.5</v>
      </c>
      <c r="L73" s="36">
        <v>30.2</v>
      </c>
      <c r="M73" s="36">
        <v>31</v>
      </c>
      <c r="N73" s="36">
        <v>31.2</v>
      </c>
      <c r="O73" s="36">
        <v>30.9</v>
      </c>
      <c r="P73" s="35" t="s">
        <v>261</v>
      </c>
    </row>
    <row r="74" spans="1:16" ht="12.75">
      <c r="A74" s="35">
        <v>68</v>
      </c>
      <c r="B74" s="35" t="s">
        <v>32</v>
      </c>
      <c r="C74" s="35" t="s">
        <v>24</v>
      </c>
      <c r="D74" s="36">
        <v>26</v>
      </c>
      <c r="E74" s="36">
        <v>25.9</v>
      </c>
      <c r="F74" s="36">
        <v>25.5</v>
      </c>
      <c r="G74" s="36">
        <v>24</v>
      </c>
      <c r="H74" s="36">
        <v>22.2</v>
      </c>
      <c r="I74" s="36">
        <v>20.4</v>
      </c>
      <c r="J74" s="36">
        <v>20.3</v>
      </c>
      <c r="K74" s="36">
        <v>21.9</v>
      </c>
      <c r="L74" s="36">
        <v>23.9</v>
      </c>
      <c r="M74" s="36">
        <v>25.3</v>
      </c>
      <c r="N74" s="36">
        <v>25.7</v>
      </c>
      <c r="O74" s="36">
        <v>25.9</v>
      </c>
      <c r="P74" s="35" t="s">
        <v>262</v>
      </c>
    </row>
    <row r="75" spans="1:16" ht="12.75">
      <c r="A75" s="35">
        <v>68</v>
      </c>
      <c r="B75" s="35" t="s">
        <v>32</v>
      </c>
      <c r="C75" s="35" t="s">
        <v>24</v>
      </c>
      <c r="D75" s="37">
        <v>0.75</v>
      </c>
      <c r="E75" s="37">
        <v>0.76</v>
      </c>
      <c r="F75" s="37">
        <v>0.73</v>
      </c>
      <c r="G75" s="37">
        <v>0.72</v>
      </c>
      <c r="H75" s="37">
        <v>0.73</v>
      </c>
      <c r="I75" s="37">
        <v>0.71</v>
      </c>
      <c r="J75" s="37">
        <v>0.63</v>
      </c>
      <c r="K75" s="37">
        <v>0.56</v>
      </c>
      <c r="L75" s="37">
        <v>0.56</v>
      </c>
      <c r="M75" s="37">
        <v>0.61</v>
      </c>
      <c r="N75" s="37">
        <v>0.66</v>
      </c>
      <c r="O75" s="37">
        <v>0.73</v>
      </c>
      <c r="P75" s="35" t="s">
        <v>263</v>
      </c>
    </row>
    <row r="76" spans="1:16" ht="12.75">
      <c r="A76" s="35">
        <v>68</v>
      </c>
      <c r="B76" s="35" t="s">
        <v>32</v>
      </c>
      <c r="C76" s="35" t="s">
        <v>24</v>
      </c>
      <c r="D76" s="38">
        <v>41.5</v>
      </c>
      <c r="E76" s="38">
        <v>40</v>
      </c>
      <c r="F76" s="38">
        <v>37</v>
      </c>
      <c r="G76" s="38">
        <v>32.1</v>
      </c>
      <c r="H76" s="38">
        <v>27.5</v>
      </c>
      <c r="I76" s="38">
        <v>25.1</v>
      </c>
      <c r="J76" s="38">
        <v>26</v>
      </c>
      <c r="K76" s="38">
        <v>29.8</v>
      </c>
      <c r="L76" s="38">
        <v>34.7</v>
      </c>
      <c r="M76" s="38">
        <v>38.7</v>
      </c>
      <c r="N76" s="38">
        <v>40.9</v>
      </c>
      <c r="O76" s="38">
        <v>41.7</v>
      </c>
      <c r="P76" s="35" t="s">
        <v>264</v>
      </c>
    </row>
    <row r="77" spans="1:16" ht="12.75">
      <c r="A77" s="35">
        <v>68</v>
      </c>
      <c r="B77" s="35" t="s">
        <v>32</v>
      </c>
      <c r="C77" s="35" t="s">
        <v>24</v>
      </c>
      <c r="D77" s="35">
        <v>0.065</v>
      </c>
      <c r="E77" s="35">
        <v>0.065</v>
      </c>
      <c r="F77" s="35">
        <v>0.065</v>
      </c>
      <c r="G77" s="35">
        <v>0.065</v>
      </c>
      <c r="H77" s="35">
        <v>0.065</v>
      </c>
      <c r="I77" s="35">
        <v>0.065</v>
      </c>
      <c r="J77" s="35">
        <v>0.065</v>
      </c>
      <c r="K77" s="35">
        <v>0.065</v>
      </c>
      <c r="L77" s="35">
        <v>0.065</v>
      </c>
      <c r="M77" s="35">
        <v>0.065</v>
      </c>
      <c r="N77" s="35">
        <v>0.065</v>
      </c>
      <c r="O77" s="35">
        <v>0.065</v>
      </c>
      <c r="P77" s="35" t="s">
        <v>267</v>
      </c>
    </row>
    <row r="78" spans="1:16" ht="12.75">
      <c r="A78" s="35">
        <v>68</v>
      </c>
      <c r="B78" s="35" t="s">
        <v>32</v>
      </c>
      <c r="C78" s="35" t="s">
        <v>24</v>
      </c>
      <c r="D78" s="37">
        <v>1.9444444444444444</v>
      </c>
      <c r="E78" s="37">
        <v>1.9444444444444444</v>
      </c>
      <c r="F78" s="37">
        <v>1.9444444444444444</v>
      </c>
      <c r="G78" s="37">
        <v>2.2222222222222223</v>
      </c>
      <c r="H78" s="37">
        <v>2.7777777777777777</v>
      </c>
      <c r="I78" s="37">
        <v>3.0555555555555554</v>
      </c>
      <c r="J78" s="37">
        <v>3.333333333333333</v>
      </c>
      <c r="K78" s="37">
        <v>3.0555555555555554</v>
      </c>
      <c r="L78" s="37">
        <v>3.0555555555555554</v>
      </c>
      <c r="M78" s="37">
        <v>2.7777777777777777</v>
      </c>
      <c r="N78" s="37">
        <v>2.5</v>
      </c>
      <c r="O78" s="37">
        <v>2.2222222222222223</v>
      </c>
      <c r="P78" s="35" t="s">
        <v>273</v>
      </c>
    </row>
    <row r="79" spans="1:16" ht="12.75">
      <c r="A79" s="51">
        <v>69</v>
      </c>
      <c r="B79" s="35" t="s">
        <v>33</v>
      </c>
      <c r="C79" s="35" t="s">
        <v>3</v>
      </c>
      <c r="D79" s="36">
        <v>21.1</v>
      </c>
      <c r="E79" s="36">
        <v>20.9</v>
      </c>
      <c r="F79" s="36">
        <v>20.3</v>
      </c>
      <c r="G79" s="36">
        <v>18.1</v>
      </c>
      <c r="H79" s="36">
        <v>15.9</v>
      </c>
      <c r="I79" s="36">
        <v>13.1</v>
      </c>
      <c r="J79" s="36">
        <v>12.2</v>
      </c>
      <c r="K79" s="36">
        <v>13.4</v>
      </c>
      <c r="L79" s="36">
        <v>16.2</v>
      </c>
      <c r="M79" s="36">
        <v>19.2</v>
      </c>
      <c r="N79" s="36">
        <v>20.4</v>
      </c>
      <c r="O79" s="36">
        <v>21.1</v>
      </c>
      <c r="P79" s="35" t="s">
        <v>259</v>
      </c>
    </row>
    <row r="80" spans="1:16" ht="12.75">
      <c r="A80" s="35">
        <v>69</v>
      </c>
      <c r="B80" s="35" t="s">
        <v>33</v>
      </c>
      <c r="C80" s="35" t="s">
        <v>3</v>
      </c>
      <c r="D80" s="36">
        <v>32.5</v>
      </c>
      <c r="E80" s="36">
        <v>32</v>
      </c>
      <c r="F80" s="36">
        <v>31.4</v>
      </c>
      <c r="G80" s="36">
        <v>28.6</v>
      </c>
      <c r="H80" s="36">
        <v>25.8</v>
      </c>
      <c r="I80" s="36">
        <v>24.4</v>
      </c>
      <c r="J80" s="36">
        <v>25.5</v>
      </c>
      <c r="K80" s="36">
        <v>28.8</v>
      </c>
      <c r="L80" s="36">
        <v>30.3</v>
      </c>
      <c r="M80" s="36">
        <v>33.3</v>
      </c>
      <c r="N80" s="36">
        <v>33.5</v>
      </c>
      <c r="O80" s="36">
        <v>33.2</v>
      </c>
      <c r="P80" s="35" t="s">
        <v>261</v>
      </c>
    </row>
    <row r="81" spans="1:16" ht="12.75">
      <c r="A81" s="35">
        <v>69</v>
      </c>
      <c r="B81" s="35" t="s">
        <v>33</v>
      </c>
      <c r="C81" s="35" t="s">
        <v>3</v>
      </c>
      <c r="D81" s="36">
        <v>26.8</v>
      </c>
      <c r="E81" s="36">
        <v>26.5</v>
      </c>
      <c r="F81" s="36">
        <v>25.9</v>
      </c>
      <c r="G81" s="36">
        <v>23.4</v>
      </c>
      <c r="H81" s="36">
        <v>20.4</v>
      </c>
      <c r="I81" s="36">
        <v>18.3</v>
      </c>
      <c r="J81" s="36">
        <v>18.5</v>
      </c>
      <c r="K81" s="36">
        <v>21.1</v>
      </c>
      <c r="L81" s="36">
        <v>22.8</v>
      </c>
      <c r="M81" s="36">
        <v>26</v>
      </c>
      <c r="N81" s="36">
        <v>26.9</v>
      </c>
      <c r="O81" s="36">
        <v>27.1</v>
      </c>
      <c r="P81" s="35" t="s">
        <v>262</v>
      </c>
    </row>
    <row r="82" spans="1:16" ht="12.75">
      <c r="A82" s="35">
        <v>69</v>
      </c>
      <c r="B82" s="35" t="s">
        <v>33</v>
      </c>
      <c r="C82" s="35" t="s">
        <v>3</v>
      </c>
      <c r="D82" s="37">
        <v>0.76</v>
      </c>
      <c r="E82" s="37">
        <v>0.75</v>
      </c>
      <c r="F82" s="37">
        <v>0.77</v>
      </c>
      <c r="G82" s="37">
        <v>0.8</v>
      </c>
      <c r="H82" s="37">
        <v>0.8</v>
      </c>
      <c r="I82" s="37">
        <v>0.76</v>
      </c>
      <c r="J82" s="37">
        <v>0.7</v>
      </c>
      <c r="K82" s="37">
        <v>0.64</v>
      </c>
      <c r="L82" s="37">
        <v>0.64</v>
      </c>
      <c r="M82" s="37">
        <v>0.65</v>
      </c>
      <c r="N82" s="37">
        <v>0.69</v>
      </c>
      <c r="O82" s="37">
        <v>0.75</v>
      </c>
      <c r="P82" s="35" t="s">
        <v>263</v>
      </c>
    </row>
    <row r="83" spans="1:16" ht="12.75">
      <c r="A83" s="35">
        <v>69</v>
      </c>
      <c r="B83" s="35" t="s">
        <v>33</v>
      </c>
      <c r="C83" s="35" t="s">
        <v>3</v>
      </c>
      <c r="D83" s="38">
        <v>41.9</v>
      </c>
      <c r="E83" s="38">
        <v>40</v>
      </c>
      <c r="F83" s="38">
        <v>36.6</v>
      </c>
      <c r="G83" s="38">
        <v>31.3</v>
      </c>
      <c r="H83" s="38">
        <v>26.6</v>
      </c>
      <c r="I83" s="38">
        <v>24.1</v>
      </c>
      <c r="J83" s="38">
        <v>25</v>
      </c>
      <c r="K83" s="38">
        <v>28.9</v>
      </c>
      <c r="L83" s="38">
        <v>34.2</v>
      </c>
      <c r="M83" s="38">
        <v>38.6</v>
      </c>
      <c r="N83" s="38">
        <v>41.2</v>
      </c>
      <c r="O83" s="38">
        <v>42.1</v>
      </c>
      <c r="P83" s="35" t="s">
        <v>264</v>
      </c>
    </row>
    <row r="84" spans="1:16" ht="12.75">
      <c r="A84" s="35">
        <v>69</v>
      </c>
      <c r="B84" s="35" t="s">
        <v>33</v>
      </c>
      <c r="C84" s="35" t="s">
        <v>3</v>
      </c>
      <c r="D84" s="35">
        <v>0.063</v>
      </c>
      <c r="E84" s="35">
        <v>0.063</v>
      </c>
      <c r="F84" s="35">
        <v>0.063</v>
      </c>
      <c r="G84" s="35">
        <v>0.063</v>
      </c>
      <c r="H84" s="35">
        <v>0.063</v>
      </c>
      <c r="I84" s="35">
        <v>0.063</v>
      </c>
      <c r="J84" s="35">
        <v>0.063</v>
      </c>
      <c r="K84" s="35">
        <v>0.063</v>
      </c>
      <c r="L84" s="35">
        <v>0.063</v>
      </c>
      <c r="M84" s="35">
        <v>0.063</v>
      </c>
      <c r="N84" s="35">
        <v>0.063</v>
      </c>
      <c r="O84" s="35">
        <v>0.063</v>
      </c>
      <c r="P84" s="35" t="s">
        <v>267</v>
      </c>
    </row>
    <row r="85" spans="1:16" ht="12.75">
      <c r="A85" s="35">
        <v>69</v>
      </c>
      <c r="B85" s="35" t="s">
        <v>33</v>
      </c>
      <c r="C85" s="35" t="s">
        <v>3</v>
      </c>
      <c r="D85" s="37">
        <v>5</v>
      </c>
      <c r="E85" s="37">
        <v>4.722222222222222</v>
      </c>
      <c r="F85" s="37">
        <v>4.444444444444445</v>
      </c>
      <c r="G85" s="37">
        <v>4.444444444444445</v>
      </c>
      <c r="H85" s="37">
        <v>4.166666666666667</v>
      </c>
      <c r="I85" s="37">
        <v>4.166666666666667</v>
      </c>
      <c r="J85" s="37">
        <v>5</v>
      </c>
      <c r="K85" s="37">
        <v>5.555555555555555</v>
      </c>
      <c r="L85" s="37">
        <v>6.111111111111111</v>
      </c>
      <c r="M85" s="37">
        <v>6.666666666666666</v>
      </c>
      <c r="N85" s="37">
        <v>6.111111111111111</v>
      </c>
      <c r="O85" s="37">
        <v>5</v>
      </c>
      <c r="P85" s="35" t="s">
        <v>273</v>
      </c>
    </row>
    <row r="86" spans="1:16" ht="12.75">
      <c r="A86" s="35"/>
      <c r="B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5"/>
    </row>
    <row r="87" spans="1:16" ht="12.75">
      <c r="A87" s="51">
        <v>75</v>
      </c>
      <c r="B87" s="35" t="s">
        <v>37</v>
      </c>
      <c r="C87" s="35" t="s">
        <v>9</v>
      </c>
      <c r="D87" s="36">
        <v>20.5</v>
      </c>
      <c r="E87" s="36">
        <v>19.7</v>
      </c>
      <c r="F87" s="36">
        <v>19.6</v>
      </c>
      <c r="G87" s="36">
        <v>18.7</v>
      </c>
      <c r="H87" s="36">
        <v>17</v>
      </c>
      <c r="I87" s="36">
        <v>15</v>
      </c>
      <c r="J87" s="36">
        <v>13.9</v>
      </c>
      <c r="K87" s="36">
        <v>15</v>
      </c>
      <c r="L87" s="36">
        <v>16.8</v>
      </c>
      <c r="M87" s="36">
        <v>19.3</v>
      </c>
      <c r="N87" s="36">
        <v>19.9</v>
      </c>
      <c r="O87" s="36">
        <v>20.3</v>
      </c>
      <c r="P87" s="35" t="s">
        <v>259</v>
      </c>
    </row>
    <row r="88" spans="1:16" ht="12.75">
      <c r="A88" s="35">
        <v>75</v>
      </c>
      <c r="B88" s="35" t="s">
        <v>37</v>
      </c>
      <c r="C88" s="35" t="s">
        <v>9</v>
      </c>
      <c r="D88" s="36">
        <v>29</v>
      </c>
      <c r="E88" s="36">
        <v>29.1</v>
      </c>
      <c r="F88" s="36">
        <v>29.1</v>
      </c>
      <c r="G88" s="36">
        <v>27.9</v>
      </c>
      <c r="H88" s="36">
        <v>26.7</v>
      </c>
      <c r="I88" s="36">
        <v>24.7</v>
      </c>
      <c r="J88" s="36">
        <v>25.7</v>
      </c>
      <c r="K88" s="36">
        <v>28</v>
      </c>
      <c r="L88" s="36">
        <v>28.5</v>
      </c>
      <c r="M88" s="36">
        <v>30.5</v>
      </c>
      <c r="N88" s="36">
        <v>29.6</v>
      </c>
      <c r="O88" s="36">
        <v>27.1</v>
      </c>
      <c r="P88" s="35" t="s">
        <v>261</v>
      </c>
    </row>
    <row r="89" spans="1:16" ht="12.75">
      <c r="A89" s="35">
        <v>75</v>
      </c>
      <c r="B89" s="35" t="s">
        <v>37</v>
      </c>
      <c r="C89" s="35" t="s">
        <v>9</v>
      </c>
      <c r="D89" s="36">
        <v>24.6</v>
      </c>
      <c r="E89" s="36">
        <v>24.4</v>
      </c>
      <c r="F89" s="36">
        <v>24.4</v>
      </c>
      <c r="G89" s="36">
        <v>23.2</v>
      </c>
      <c r="H89" s="36">
        <v>21.7</v>
      </c>
      <c r="I89" s="36">
        <v>20.7</v>
      </c>
      <c r="J89" s="36">
        <v>20.7</v>
      </c>
      <c r="K89" s="36">
        <v>22</v>
      </c>
      <c r="L89" s="36">
        <v>23.8</v>
      </c>
      <c r="M89" s="36">
        <v>24.9</v>
      </c>
      <c r="N89" s="36">
        <v>24.9</v>
      </c>
      <c r="O89" s="36">
        <v>24.9</v>
      </c>
      <c r="P89" s="35" t="s">
        <v>262</v>
      </c>
    </row>
    <row r="90" spans="1:16" ht="12.75">
      <c r="A90" s="35">
        <v>75</v>
      </c>
      <c r="B90" s="35" t="s">
        <v>37</v>
      </c>
      <c r="C90" s="35" t="s">
        <v>9</v>
      </c>
      <c r="D90" s="37">
        <v>0.81</v>
      </c>
      <c r="E90" s="37">
        <v>0.82</v>
      </c>
      <c r="F90" s="37">
        <v>0.81</v>
      </c>
      <c r="G90" s="37">
        <v>0.79</v>
      </c>
      <c r="H90" s="37">
        <v>0.8</v>
      </c>
      <c r="I90" s="37">
        <v>0.79</v>
      </c>
      <c r="J90" s="37">
        <v>0.73</v>
      </c>
      <c r="K90" s="37">
        <v>0.69</v>
      </c>
      <c r="L90" s="37">
        <v>0.68</v>
      </c>
      <c r="M90" s="37">
        <v>0.71</v>
      </c>
      <c r="N90" s="37">
        <v>0.75</v>
      </c>
      <c r="O90" s="37">
        <v>0.79</v>
      </c>
      <c r="P90" s="35" t="s">
        <v>263</v>
      </c>
    </row>
    <row r="91" spans="1:16" ht="12.75">
      <c r="A91" s="35">
        <v>75</v>
      </c>
      <c r="B91" s="35" t="s">
        <v>37</v>
      </c>
      <c r="C91" s="35" t="s">
        <v>9</v>
      </c>
      <c r="D91" s="38">
        <v>41.1</v>
      </c>
      <c r="E91" s="38">
        <v>39.9</v>
      </c>
      <c r="F91" s="38">
        <v>37.2</v>
      </c>
      <c r="G91" s="38">
        <v>32.8</v>
      </c>
      <c r="H91" s="38">
        <v>28.5</v>
      </c>
      <c r="I91" s="38">
        <v>26.2</v>
      </c>
      <c r="J91" s="38">
        <v>27</v>
      </c>
      <c r="K91" s="38">
        <v>30.6</v>
      </c>
      <c r="L91" s="38">
        <v>35.2</v>
      </c>
      <c r="M91" s="38">
        <v>38.7</v>
      </c>
      <c r="N91" s="38">
        <v>40.6</v>
      </c>
      <c r="O91" s="38">
        <v>41.2</v>
      </c>
      <c r="P91" s="35" t="s">
        <v>264</v>
      </c>
    </row>
    <row r="92" spans="1:16" ht="12.75">
      <c r="A92" s="35">
        <v>75</v>
      </c>
      <c r="B92" s="35" t="s">
        <v>37</v>
      </c>
      <c r="C92" s="35" t="s">
        <v>9</v>
      </c>
      <c r="D92" s="35">
        <v>0.062</v>
      </c>
      <c r="E92" s="35">
        <v>0.062</v>
      </c>
      <c r="F92" s="35">
        <v>0.062</v>
      </c>
      <c r="G92" s="35">
        <v>0.062</v>
      </c>
      <c r="H92" s="35">
        <v>0.062</v>
      </c>
      <c r="I92" s="35">
        <v>0.062</v>
      </c>
      <c r="J92" s="35">
        <v>0.062</v>
      </c>
      <c r="K92" s="35">
        <v>0.062</v>
      </c>
      <c r="L92" s="35">
        <v>0.062</v>
      </c>
      <c r="M92" s="35">
        <v>0.062</v>
      </c>
      <c r="N92" s="35">
        <v>0.062</v>
      </c>
      <c r="O92" s="35">
        <v>0.062</v>
      </c>
      <c r="P92" s="35" t="s">
        <v>267</v>
      </c>
    </row>
    <row r="93" spans="1:16" ht="12.75">
      <c r="A93" s="35">
        <v>75</v>
      </c>
      <c r="B93" s="35" t="s">
        <v>37</v>
      </c>
      <c r="C93" s="35" t="s">
        <v>9</v>
      </c>
      <c r="D93" s="37">
        <v>3.60082304526749</v>
      </c>
      <c r="E93" s="37">
        <v>3.0864197530864197</v>
      </c>
      <c r="F93" s="37">
        <v>3.0864197530864197</v>
      </c>
      <c r="G93" s="37">
        <v>3.0864197530864197</v>
      </c>
      <c r="H93" s="37">
        <v>3.60082304526749</v>
      </c>
      <c r="I93" s="37">
        <v>3.60082304526749</v>
      </c>
      <c r="J93" s="37">
        <v>4.11522633744856</v>
      </c>
      <c r="K93" s="37">
        <v>4.11522633744856</v>
      </c>
      <c r="L93" s="37">
        <v>4.62962962962963</v>
      </c>
      <c r="M93" s="37">
        <v>4.11522633744856</v>
      </c>
      <c r="N93" s="37">
        <v>3.60082304526749</v>
      </c>
      <c r="O93" s="37">
        <v>3.60082304526749</v>
      </c>
      <c r="P93" s="35" t="s">
        <v>273</v>
      </c>
    </row>
    <row r="94" spans="1:16" ht="12.75">
      <c r="A94" s="51">
        <v>76</v>
      </c>
      <c r="B94" s="35" t="s">
        <v>38</v>
      </c>
      <c r="C94" s="35" t="s">
        <v>36</v>
      </c>
      <c r="D94" s="36">
        <v>20</v>
      </c>
      <c r="E94" s="36">
        <v>19.7</v>
      </c>
      <c r="F94" s="36">
        <v>19.4</v>
      </c>
      <c r="G94" s="36">
        <v>17.4</v>
      </c>
      <c r="H94" s="36">
        <v>15.7</v>
      </c>
      <c r="I94" s="36">
        <v>13.3</v>
      </c>
      <c r="J94" s="36">
        <v>12.2</v>
      </c>
      <c r="K94" s="36">
        <v>13.3</v>
      </c>
      <c r="L94" s="36">
        <v>16.5</v>
      </c>
      <c r="M94" s="36">
        <v>18.7</v>
      </c>
      <c r="N94" s="36">
        <v>19.3</v>
      </c>
      <c r="O94" s="36">
        <v>20</v>
      </c>
      <c r="P94" s="35" t="s">
        <v>259</v>
      </c>
    </row>
    <row r="95" spans="1:16" ht="12.75">
      <c r="A95" s="35">
        <v>76</v>
      </c>
      <c r="B95" s="35" t="s">
        <v>38</v>
      </c>
      <c r="C95" s="35" t="s">
        <v>36</v>
      </c>
      <c r="D95" s="36">
        <v>30.6</v>
      </c>
      <c r="E95" s="36">
        <v>30.6</v>
      </c>
      <c r="F95" s="36">
        <v>30.7</v>
      </c>
      <c r="G95" s="36">
        <v>30</v>
      </c>
      <c r="H95" s="36">
        <v>28.1</v>
      </c>
      <c r="I95" s="36">
        <v>27.4</v>
      </c>
      <c r="J95" s="36">
        <v>28</v>
      </c>
      <c r="K95" s="36">
        <v>30.2</v>
      </c>
      <c r="L95" s="36">
        <v>30.8</v>
      </c>
      <c r="M95" s="36">
        <v>32.7</v>
      </c>
      <c r="N95" s="36">
        <v>31.6</v>
      </c>
      <c r="O95" s="36">
        <v>30.8</v>
      </c>
      <c r="P95" s="35" t="s">
        <v>261</v>
      </c>
    </row>
    <row r="96" spans="1:16" ht="12.75">
      <c r="A96" s="35">
        <v>76</v>
      </c>
      <c r="B96" s="35" t="s">
        <v>38</v>
      </c>
      <c r="C96" s="35" t="s">
        <v>36</v>
      </c>
      <c r="D96" s="36">
        <v>26</v>
      </c>
      <c r="E96" s="36">
        <v>25.9</v>
      </c>
      <c r="F96" s="36">
        <v>25.6</v>
      </c>
      <c r="G96" s="36">
        <v>24.3</v>
      </c>
      <c r="H96" s="36">
        <v>22.6</v>
      </c>
      <c r="I96" s="36">
        <v>20.9</v>
      </c>
      <c r="J96" s="36">
        <v>21</v>
      </c>
      <c r="K96" s="36">
        <v>23.2</v>
      </c>
      <c r="L96" s="36">
        <v>25.7</v>
      </c>
      <c r="M96" s="36">
        <v>27.1</v>
      </c>
      <c r="N96" s="36">
        <v>26.9</v>
      </c>
      <c r="O96" s="36">
        <v>26.6</v>
      </c>
      <c r="P96" s="35" t="s">
        <v>262</v>
      </c>
    </row>
    <row r="97" spans="1:16" ht="12.75">
      <c r="A97" s="35">
        <v>76</v>
      </c>
      <c r="B97" s="35" t="s">
        <v>38</v>
      </c>
      <c r="C97" s="35" t="s">
        <v>36</v>
      </c>
      <c r="D97" s="37">
        <v>0.77</v>
      </c>
      <c r="E97" s="37">
        <v>0.78</v>
      </c>
      <c r="F97" s="37">
        <v>0.77</v>
      </c>
      <c r="G97" s="37">
        <v>0.76</v>
      </c>
      <c r="H97" s="37">
        <v>0.75</v>
      </c>
      <c r="I97" s="37">
        <v>0.72</v>
      </c>
      <c r="J97" s="37">
        <v>0.65</v>
      </c>
      <c r="K97" s="37">
        <v>0.58</v>
      </c>
      <c r="L97" s="37">
        <v>0.58</v>
      </c>
      <c r="M97" s="37">
        <v>0.63</v>
      </c>
      <c r="N97" s="37">
        <v>0.69</v>
      </c>
      <c r="O97" s="37">
        <v>0.74</v>
      </c>
      <c r="P97" s="35" t="s">
        <v>263</v>
      </c>
    </row>
    <row r="98" spans="1:16" ht="12.75">
      <c r="A98" s="35">
        <v>76</v>
      </c>
      <c r="B98" s="35" t="s">
        <v>38</v>
      </c>
      <c r="C98" s="35" t="s">
        <v>36</v>
      </c>
      <c r="D98" s="38">
        <v>41.1</v>
      </c>
      <c r="E98" s="38">
        <v>39.9</v>
      </c>
      <c r="F98" s="38">
        <v>37.2</v>
      </c>
      <c r="G98" s="38">
        <v>32.8</v>
      </c>
      <c r="H98" s="38">
        <v>28.5</v>
      </c>
      <c r="I98" s="38">
        <v>26.2</v>
      </c>
      <c r="J98" s="38">
        <v>27</v>
      </c>
      <c r="K98" s="38">
        <v>30.6</v>
      </c>
      <c r="L98" s="38">
        <v>35.2</v>
      </c>
      <c r="M98" s="38">
        <v>38.7</v>
      </c>
      <c r="N98" s="38">
        <v>40.6</v>
      </c>
      <c r="O98" s="38">
        <v>41.2</v>
      </c>
      <c r="P98" s="35" t="s">
        <v>264</v>
      </c>
    </row>
    <row r="99" spans="1:16" ht="12.75">
      <c r="A99" s="35">
        <v>76</v>
      </c>
      <c r="B99" s="35" t="s">
        <v>38</v>
      </c>
      <c r="C99" s="35" t="s">
        <v>36</v>
      </c>
      <c r="D99" s="35">
        <v>0.064</v>
      </c>
      <c r="E99" s="35">
        <v>0.064</v>
      </c>
      <c r="F99" s="35">
        <v>0.064</v>
      </c>
      <c r="G99" s="35">
        <v>0.064</v>
      </c>
      <c r="H99" s="35">
        <v>0.064</v>
      </c>
      <c r="I99" s="35">
        <v>0.064</v>
      </c>
      <c r="J99" s="35">
        <v>0.064</v>
      </c>
      <c r="K99" s="35">
        <v>0.064</v>
      </c>
      <c r="L99" s="35">
        <v>0.064</v>
      </c>
      <c r="M99" s="35">
        <v>0.064</v>
      </c>
      <c r="N99" s="35">
        <v>0.064</v>
      </c>
      <c r="O99" s="35">
        <v>0.064</v>
      </c>
      <c r="P99" s="35" t="s">
        <v>267</v>
      </c>
    </row>
    <row r="100" spans="1:16" ht="12.75">
      <c r="A100" s="35">
        <v>76</v>
      </c>
      <c r="B100" s="35" t="s">
        <v>38</v>
      </c>
      <c r="C100" s="35" t="s">
        <v>36</v>
      </c>
      <c r="D100" s="37">
        <v>2.57201646090535</v>
      </c>
      <c r="E100" s="37">
        <v>2.05761316872428</v>
      </c>
      <c r="F100" s="37">
        <v>2.05761316872428</v>
      </c>
      <c r="G100" s="37">
        <v>2.05761316872428</v>
      </c>
      <c r="H100" s="37">
        <v>2.05761316872428</v>
      </c>
      <c r="I100" s="37">
        <v>2.05761316872428</v>
      </c>
      <c r="J100" s="37">
        <v>2.57201646090535</v>
      </c>
      <c r="K100" s="37">
        <v>3.0864197530864197</v>
      </c>
      <c r="L100" s="37">
        <v>3.0864197530864197</v>
      </c>
      <c r="M100" s="37">
        <v>3.0864197530864197</v>
      </c>
      <c r="N100" s="37">
        <v>2.57201646090535</v>
      </c>
      <c r="O100" s="37">
        <v>2.57201646090535</v>
      </c>
      <c r="P100" s="35" t="s">
        <v>273</v>
      </c>
    </row>
    <row r="101" spans="1:16" ht="12.75">
      <c r="A101" s="51">
        <v>77</v>
      </c>
      <c r="B101" s="35" t="s">
        <v>39</v>
      </c>
      <c r="C101" s="35" t="s">
        <v>13</v>
      </c>
      <c r="D101" s="36">
        <v>21.1</v>
      </c>
      <c r="E101" s="36">
        <v>20.8</v>
      </c>
      <c r="F101" s="36">
        <v>20.3</v>
      </c>
      <c r="G101" s="36">
        <v>18.9</v>
      </c>
      <c r="H101" s="36">
        <v>16.9</v>
      </c>
      <c r="I101" s="36">
        <v>14</v>
      </c>
      <c r="J101" s="36">
        <v>13.8</v>
      </c>
      <c r="K101" s="36">
        <v>15.3</v>
      </c>
      <c r="L101" s="36">
        <v>17.8</v>
      </c>
      <c r="M101" s="36">
        <v>19.7</v>
      </c>
      <c r="N101" s="36">
        <v>20.6</v>
      </c>
      <c r="O101" s="36">
        <v>21.2</v>
      </c>
      <c r="P101" s="35" t="s">
        <v>259</v>
      </c>
    </row>
    <row r="102" spans="1:16" ht="12.75">
      <c r="A102" s="35">
        <v>77</v>
      </c>
      <c r="B102" s="35" t="s">
        <v>39</v>
      </c>
      <c r="C102" s="35" t="s">
        <v>13</v>
      </c>
      <c r="D102" s="36">
        <v>31.8</v>
      </c>
      <c r="E102" s="36">
        <v>31.5</v>
      </c>
      <c r="F102" s="36">
        <v>31</v>
      </c>
      <c r="G102" s="36">
        <v>29.9</v>
      </c>
      <c r="H102" s="36">
        <v>28.6</v>
      </c>
      <c r="I102" s="36">
        <v>27.4</v>
      </c>
      <c r="J102" s="36">
        <v>28.5</v>
      </c>
      <c r="K102" s="36">
        <v>30.6</v>
      </c>
      <c r="L102" s="36">
        <v>32.1</v>
      </c>
      <c r="M102" s="36">
        <v>33.2</v>
      </c>
      <c r="N102" s="36">
        <v>32.6</v>
      </c>
      <c r="O102" s="36">
        <v>32</v>
      </c>
      <c r="P102" s="35" t="s">
        <v>261</v>
      </c>
    </row>
    <row r="103" spans="1:16" ht="12.75">
      <c r="A103" s="35">
        <v>77</v>
      </c>
      <c r="B103" s="35" t="s">
        <v>39</v>
      </c>
      <c r="C103" s="35" t="s">
        <v>13</v>
      </c>
      <c r="D103" s="36">
        <v>27.1</v>
      </c>
      <c r="E103" s="36">
        <v>26.7</v>
      </c>
      <c r="F103" s="36">
        <v>26.4</v>
      </c>
      <c r="G103" s="36">
        <v>25.2</v>
      </c>
      <c r="H103" s="36">
        <v>23.1</v>
      </c>
      <c r="I103" s="36">
        <v>21.5</v>
      </c>
      <c r="J103" s="36">
        <v>21.7</v>
      </c>
      <c r="K103" s="36">
        <v>24.1</v>
      </c>
      <c r="L103" s="36">
        <v>26.3</v>
      </c>
      <c r="M103" s="36">
        <v>27.5</v>
      </c>
      <c r="N103" s="36">
        <v>27.6</v>
      </c>
      <c r="O103" s="36">
        <v>27.5</v>
      </c>
      <c r="P103" s="35" t="s">
        <v>262</v>
      </c>
    </row>
    <row r="104" spans="1:16" ht="12.75">
      <c r="A104" s="35">
        <v>77</v>
      </c>
      <c r="B104" s="35" t="s">
        <v>39</v>
      </c>
      <c r="C104" s="35" t="s">
        <v>13</v>
      </c>
      <c r="D104" s="37">
        <v>0.73</v>
      </c>
      <c r="E104" s="37">
        <v>0.74</v>
      </c>
      <c r="F104" s="37">
        <v>0.73</v>
      </c>
      <c r="G104" s="37">
        <v>0.72</v>
      </c>
      <c r="H104" s="37">
        <v>0.73</v>
      </c>
      <c r="I104" s="37">
        <v>0.71</v>
      </c>
      <c r="J104" s="37">
        <v>0.63</v>
      </c>
      <c r="K104" s="37">
        <v>0.58</v>
      </c>
      <c r="L104" s="37">
        <v>0.57</v>
      </c>
      <c r="M104" s="37">
        <v>0.73</v>
      </c>
      <c r="N104" s="37">
        <v>0.66</v>
      </c>
      <c r="O104" s="37">
        <v>0.7</v>
      </c>
      <c r="P104" s="35" t="s">
        <v>263</v>
      </c>
    </row>
    <row r="105" spans="1:16" ht="12.75">
      <c r="A105" s="35">
        <v>77</v>
      </c>
      <c r="B105" s="35" t="s">
        <v>39</v>
      </c>
      <c r="C105" s="35" t="s">
        <v>13</v>
      </c>
      <c r="D105" s="38">
        <v>41.5</v>
      </c>
      <c r="E105" s="38">
        <v>40</v>
      </c>
      <c r="F105" s="38">
        <v>37</v>
      </c>
      <c r="G105" s="38">
        <v>32.1</v>
      </c>
      <c r="H105" s="38">
        <v>27.5</v>
      </c>
      <c r="I105" s="38">
        <v>25.1</v>
      </c>
      <c r="J105" s="38">
        <v>26</v>
      </c>
      <c r="K105" s="38">
        <v>29.8</v>
      </c>
      <c r="L105" s="38">
        <v>34.7</v>
      </c>
      <c r="M105" s="38">
        <v>38.7</v>
      </c>
      <c r="N105" s="38">
        <v>40.9</v>
      </c>
      <c r="O105" s="38">
        <v>41.7</v>
      </c>
      <c r="P105" s="35" t="s">
        <v>264</v>
      </c>
    </row>
    <row r="106" spans="1:16" ht="12.75">
      <c r="A106" s="35">
        <v>77</v>
      </c>
      <c r="B106" s="35" t="s">
        <v>39</v>
      </c>
      <c r="C106" s="35" t="s">
        <v>13</v>
      </c>
      <c r="D106" s="35">
        <v>0.065</v>
      </c>
      <c r="E106" s="35">
        <v>0.065</v>
      </c>
      <c r="F106" s="35">
        <v>0.065</v>
      </c>
      <c r="G106" s="35">
        <v>0.065</v>
      </c>
      <c r="H106" s="35">
        <v>0.065</v>
      </c>
      <c r="I106" s="35">
        <v>0.065</v>
      </c>
      <c r="J106" s="35">
        <v>0.065</v>
      </c>
      <c r="K106" s="35">
        <v>0.065</v>
      </c>
      <c r="L106" s="35">
        <v>0.065</v>
      </c>
      <c r="M106" s="35">
        <v>0.065</v>
      </c>
      <c r="N106" s="35">
        <v>0.065</v>
      </c>
      <c r="O106" s="35">
        <v>0.065</v>
      </c>
      <c r="P106" s="35" t="s">
        <v>267</v>
      </c>
    </row>
    <row r="107" spans="1:16" ht="12.75">
      <c r="A107" s="35">
        <v>77</v>
      </c>
      <c r="B107" s="35" t="s">
        <v>39</v>
      </c>
      <c r="C107" s="35" t="s">
        <v>13</v>
      </c>
      <c r="D107" s="37">
        <v>1.3888888888888888</v>
      </c>
      <c r="E107" s="37">
        <v>1.1111111111111112</v>
      </c>
      <c r="F107" s="37">
        <v>1.1111111111111112</v>
      </c>
      <c r="G107" s="37">
        <v>1.3888888888888888</v>
      </c>
      <c r="H107" s="37">
        <v>1.3888888888888888</v>
      </c>
      <c r="I107" s="37">
        <v>1.3888888888888888</v>
      </c>
      <c r="J107" s="37">
        <v>1.6666666666666665</v>
      </c>
      <c r="K107" s="37">
        <v>1.6666666666666665</v>
      </c>
      <c r="L107" s="37">
        <v>1.9444444444444444</v>
      </c>
      <c r="M107" s="37">
        <v>1.6666666666666665</v>
      </c>
      <c r="N107" s="37">
        <v>1.6666666666666665</v>
      </c>
      <c r="O107" s="37">
        <v>1.6666666666666665</v>
      </c>
      <c r="P107" s="35" t="s">
        <v>273</v>
      </c>
    </row>
    <row r="108" spans="1:16" ht="12.75">
      <c r="A108" s="51">
        <v>78</v>
      </c>
      <c r="B108" s="35" t="s">
        <v>40</v>
      </c>
      <c r="C108" s="35" t="s">
        <v>41</v>
      </c>
      <c r="D108" s="36">
        <v>21.1</v>
      </c>
      <c r="E108" s="36">
        <v>20.2</v>
      </c>
      <c r="F108" s="36">
        <v>19.1</v>
      </c>
      <c r="G108" s="36">
        <v>18.4</v>
      </c>
      <c r="H108" s="36">
        <v>12.1</v>
      </c>
      <c r="I108" s="36">
        <v>10.2</v>
      </c>
      <c r="J108" s="36">
        <v>8.1</v>
      </c>
      <c r="K108" s="36">
        <v>10.8</v>
      </c>
      <c r="L108" s="36">
        <v>13.8</v>
      </c>
      <c r="M108" s="36">
        <v>17</v>
      </c>
      <c r="N108" s="36">
        <v>18</v>
      </c>
      <c r="O108" s="36">
        <v>19.9</v>
      </c>
      <c r="P108" s="35" t="s">
        <v>259</v>
      </c>
    </row>
    <row r="109" spans="1:16" ht="12.75">
      <c r="A109" s="35">
        <v>78</v>
      </c>
      <c r="B109" s="35" t="s">
        <v>40</v>
      </c>
      <c r="C109" s="35" t="s">
        <v>41</v>
      </c>
      <c r="D109" s="36">
        <v>35.9</v>
      </c>
      <c r="E109" s="36">
        <v>35.5</v>
      </c>
      <c r="F109" s="36">
        <v>35.5</v>
      </c>
      <c r="G109" s="36">
        <v>35.2</v>
      </c>
      <c r="H109" s="36">
        <v>34</v>
      </c>
      <c r="I109" s="36">
        <v>32.9</v>
      </c>
      <c r="J109" s="36">
        <v>34</v>
      </c>
      <c r="K109" s="36">
        <v>36.3</v>
      </c>
      <c r="L109" s="36">
        <v>37.3</v>
      </c>
      <c r="M109" s="36">
        <v>37.4</v>
      </c>
      <c r="N109" s="36">
        <v>37.7</v>
      </c>
      <c r="O109" s="36">
        <v>36.4</v>
      </c>
      <c r="P109" s="35" t="s">
        <v>261</v>
      </c>
    </row>
    <row r="110" spans="1:16" ht="12.75">
      <c r="A110" s="35">
        <v>78</v>
      </c>
      <c r="B110" s="35" t="s">
        <v>40</v>
      </c>
      <c r="C110" s="35" t="s">
        <v>41</v>
      </c>
      <c r="D110" s="36">
        <v>28.2</v>
      </c>
      <c r="E110" s="36">
        <v>28.1</v>
      </c>
      <c r="F110" s="36">
        <v>27.8</v>
      </c>
      <c r="G110" s="35">
        <v>27.5</v>
      </c>
      <c r="H110" s="35">
        <v>25.4</v>
      </c>
      <c r="I110" s="36">
        <v>24.4</v>
      </c>
      <c r="J110" s="36">
        <v>23.9</v>
      </c>
      <c r="K110" s="36">
        <v>26.3</v>
      </c>
      <c r="L110" s="36">
        <v>26.2</v>
      </c>
      <c r="M110" s="36">
        <v>28</v>
      </c>
      <c r="N110" s="36">
        <v>28.8</v>
      </c>
      <c r="O110" s="36">
        <v>28.5</v>
      </c>
      <c r="P110" s="35" t="s">
        <v>262</v>
      </c>
    </row>
    <row r="111" spans="1:16" ht="12.75">
      <c r="A111" s="35">
        <v>78</v>
      </c>
      <c r="B111" s="35" t="s">
        <v>40</v>
      </c>
      <c r="C111" s="35" t="s">
        <v>41</v>
      </c>
      <c r="D111" s="37">
        <v>0.78</v>
      </c>
      <c r="E111" s="37">
        <v>0.79</v>
      </c>
      <c r="F111" s="37">
        <v>0.78</v>
      </c>
      <c r="G111" s="37">
        <v>0.78</v>
      </c>
      <c r="H111" s="37">
        <v>0.69</v>
      </c>
      <c r="I111" s="37">
        <v>0.73</v>
      </c>
      <c r="J111" s="37">
        <v>0.66</v>
      </c>
      <c r="K111" s="37">
        <v>0.55</v>
      </c>
      <c r="L111" s="37">
        <v>0.61</v>
      </c>
      <c r="M111" s="37">
        <v>0.64</v>
      </c>
      <c r="N111" s="37">
        <v>0.71</v>
      </c>
      <c r="O111" s="37">
        <v>0.76</v>
      </c>
      <c r="P111" s="35" t="s">
        <v>263</v>
      </c>
    </row>
    <row r="112" spans="1:16" ht="12.75">
      <c r="A112" s="35">
        <v>78</v>
      </c>
      <c r="B112" s="35" t="s">
        <v>40</v>
      </c>
      <c r="C112" s="35" t="s">
        <v>41</v>
      </c>
      <c r="D112" s="38">
        <v>41.1</v>
      </c>
      <c r="E112" s="38">
        <v>39.9</v>
      </c>
      <c r="F112" s="38">
        <v>37.2</v>
      </c>
      <c r="G112" s="38">
        <v>32.8</v>
      </c>
      <c r="H112" s="38">
        <v>28.5</v>
      </c>
      <c r="I112" s="38">
        <v>26.2</v>
      </c>
      <c r="J112" s="38">
        <v>27</v>
      </c>
      <c r="K112" s="38">
        <v>30.6</v>
      </c>
      <c r="L112" s="38">
        <v>35.2</v>
      </c>
      <c r="M112" s="38">
        <v>38.7</v>
      </c>
      <c r="N112" s="38">
        <v>40.6</v>
      </c>
      <c r="O112" s="38">
        <v>41.2</v>
      </c>
      <c r="P112" s="35" t="s">
        <v>264</v>
      </c>
    </row>
    <row r="113" spans="1:16" ht="12.75">
      <c r="A113" s="35">
        <v>78</v>
      </c>
      <c r="B113" s="35" t="s">
        <v>40</v>
      </c>
      <c r="C113" s="35" t="s">
        <v>41</v>
      </c>
      <c r="D113" s="35">
        <v>0.065</v>
      </c>
      <c r="E113" s="35">
        <v>0.065</v>
      </c>
      <c r="F113" s="35">
        <v>0.065</v>
      </c>
      <c r="G113" s="35">
        <v>0.065</v>
      </c>
      <c r="H113" s="35">
        <v>0.065</v>
      </c>
      <c r="I113" s="35">
        <v>0.065</v>
      </c>
      <c r="J113" s="35">
        <v>0.065</v>
      </c>
      <c r="K113" s="35">
        <v>0.065</v>
      </c>
      <c r="L113" s="35">
        <v>0.065</v>
      </c>
      <c r="M113" s="35">
        <v>0.065</v>
      </c>
      <c r="N113" s="35">
        <v>0.065</v>
      </c>
      <c r="O113" s="35">
        <v>0.065</v>
      </c>
      <c r="P113" s="35" t="s">
        <v>267</v>
      </c>
    </row>
    <row r="114" spans="1:16" ht="12.75">
      <c r="A114" s="35">
        <v>78</v>
      </c>
      <c r="B114" s="35" t="s">
        <v>40</v>
      </c>
      <c r="C114" s="35" t="s">
        <v>41</v>
      </c>
      <c r="D114" s="37">
        <v>2.05761316872428</v>
      </c>
      <c r="E114" s="37">
        <v>2.05761316872428</v>
      </c>
      <c r="F114" s="37">
        <v>2.05761316872428</v>
      </c>
      <c r="G114" s="37">
        <v>2.05761316872428</v>
      </c>
      <c r="H114" s="37">
        <v>1.5432098765432098</v>
      </c>
      <c r="I114" s="37">
        <v>2.05761316872428</v>
      </c>
      <c r="J114" s="37">
        <v>2.05761316872428</v>
      </c>
      <c r="K114" s="37">
        <v>2.05761316872428</v>
      </c>
      <c r="L114" s="37">
        <v>2.57201646090535</v>
      </c>
      <c r="M114" s="37">
        <v>2.05761316872428</v>
      </c>
      <c r="N114" s="37">
        <v>2.05761316872428</v>
      </c>
      <c r="O114" s="37">
        <v>1.5432098765432098</v>
      </c>
      <c r="P114" s="35" t="s">
        <v>273</v>
      </c>
    </row>
    <row r="115" spans="1:16" ht="12.75">
      <c r="A115" s="51">
        <v>79</v>
      </c>
      <c r="B115" s="35" t="s">
        <v>42</v>
      </c>
      <c r="C115" s="35" t="s">
        <v>10</v>
      </c>
      <c r="D115" s="36">
        <v>21.8</v>
      </c>
      <c r="E115" s="36">
        <v>21.6</v>
      </c>
      <c r="F115" s="36">
        <v>21</v>
      </c>
      <c r="G115" s="36">
        <v>19.4</v>
      </c>
      <c r="H115" s="36">
        <v>17.4</v>
      </c>
      <c r="I115" s="36">
        <v>16.3</v>
      </c>
      <c r="J115" s="36">
        <v>14.9</v>
      </c>
      <c r="K115" s="36">
        <v>15.9</v>
      </c>
      <c r="L115" s="36">
        <v>17.2</v>
      </c>
      <c r="M115" s="36">
        <v>19.2</v>
      </c>
      <c r="N115" s="36">
        <v>20.4</v>
      </c>
      <c r="O115" s="36">
        <v>21.3</v>
      </c>
      <c r="P115" s="35" t="s">
        <v>259</v>
      </c>
    </row>
    <row r="116" spans="1:16" ht="12.75">
      <c r="A116" s="35">
        <v>79</v>
      </c>
      <c r="B116" s="35" t="s">
        <v>42</v>
      </c>
      <c r="C116" s="35" t="s">
        <v>10</v>
      </c>
      <c r="D116" s="36">
        <v>30.9</v>
      </c>
      <c r="E116" s="36">
        <v>30.8</v>
      </c>
      <c r="F116" s="36">
        <v>29.3</v>
      </c>
      <c r="G116" s="36">
        <v>30</v>
      </c>
      <c r="H116" s="36">
        <v>27.4</v>
      </c>
      <c r="I116" s="36">
        <v>26.2</v>
      </c>
      <c r="J116" s="36">
        <v>26.2</v>
      </c>
      <c r="K116" s="36">
        <v>28.7</v>
      </c>
      <c r="L116" s="36">
        <v>29.7</v>
      </c>
      <c r="M116" s="36">
        <v>31</v>
      </c>
      <c r="N116" s="36">
        <v>31.5</v>
      </c>
      <c r="O116" s="36">
        <v>31</v>
      </c>
      <c r="P116" s="35" t="s">
        <v>261</v>
      </c>
    </row>
    <row r="117" spans="1:16" ht="12.75">
      <c r="A117" s="35">
        <v>79</v>
      </c>
      <c r="B117" s="35" t="s">
        <v>42</v>
      </c>
      <c r="C117" s="35" t="s">
        <v>10</v>
      </c>
      <c r="D117" s="36">
        <v>26.3</v>
      </c>
      <c r="E117" s="36">
        <v>26.2</v>
      </c>
      <c r="F117" s="36">
        <v>26</v>
      </c>
      <c r="G117" s="36">
        <v>24.7</v>
      </c>
      <c r="H117" s="36">
        <v>22.3</v>
      </c>
      <c r="I117" s="36">
        <v>20.8</v>
      </c>
      <c r="J117" s="36">
        <v>20.6</v>
      </c>
      <c r="K117" s="36">
        <v>22.1</v>
      </c>
      <c r="L117" s="36">
        <v>23.6</v>
      </c>
      <c r="M117" s="36">
        <v>25.2</v>
      </c>
      <c r="N117" s="36">
        <v>26</v>
      </c>
      <c r="O117" s="36">
        <v>26.3</v>
      </c>
      <c r="P117" s="35" t="s">
        <v>262</v>
      </c>
    </row>
    <row r="118" spans="1:16" ht="12.75">
      <c r="A118" s="35">
        <v>79</v>
      </c>
      <c r="B118" s="35" t="s">
        <v>42</v>
      </c>
      <c r="C118" s="35" t="s">
        <v>10</v>
      </c>
      <c r="D118" s="37">
        <v>0.8</v>
      </c>
      <c r="E118" s="37">
        <v>0.79</v>
      </c>
      <c r="F118" s="37">
        <v>0.77</v>
      </c>
      <c r="G118" s="37">
        <v>0.75</v>
      </c>
      <c r="H118" s="37">
        <v>0.77</v>
      </c>
      <c r="I118" s="37">
        <v>0.78</v>
      </c>
      <c r="J118" s="37">
        <v>0.73</v>
      </c>
      <c r="K118" s="37">
        <v>0.7</v>
      </c>
      <c r="L118" s="37">
        <v>0.68</v>
      </c>
      <c r="M118" s="37">
        <v>0.71</v>
      </c>
      <c r="N118" s="37">
        <v>0.74</v>
      </c>
      <c r="O118" s="37">
        <v>0.79</v>
      </c>
      <c r="P118" s="35" t="s">
        <v>263</v>
      </c>
    </row>
    <row r="119" spans="1:16" ht="12.75">
      <c r="A119" s="35">
        <v>79</v>
      </c>
      <c r="B119" s="35" t="s">
        <v>42</v>
      </c>
      <c r="C119" s="35" t="s">
        <v>10</v>
      </c>
      <c r="D119" s="38">
        <v>41.5</v>
      </c>
      <c r="E119" s="38">
        <v>40</v>
      </c>
      <c r="F119" s="38">
        <v>37</v>
      </c>
      <c r="G119" s="38">
        <v>32.1</v>
      </c>
      <c r="H119" s="38">
        <v>27.5</v>
      </c>
      <c r="I119" s="38">
        <v>25.1</v>
      </c>
      <c r="J119" s="38">
        <v>26</v>
      </c>
      <c r="K119" s="38">
        <v>29.8</v>
      </c>
      <c r="L119" s="38">
        <v>34.7</v>
      </c>
      <c r="M119" s="38">
        <v>38.7</v>
      </c>
      <c r="N119" s="38">
        <v>40.9</v>
      </c>
      <c r="O119" s="38">
        <v>41.7</v>
      </c>
      <c r="P119" s="35" t="s">
        <v>264</v>
      </c>
    </row>
    <row r="120" spans="1:16" ht="12.75">
      <c r="A120" s="35">
        <v>79</v>
      </c>
      <c r="B120" s="35" t="s">
        <v>42</v>
      </c>
      <c r="C120" s="35" t="s">
        <v>10</v>
      </c>
      <c r="D120" s="35">
        <v>0.064</v>
      </c>
      <c r="E120" s="35">
        <v>0.064</v>
      </c>
      <c r="F120" s="35">
        <v>0.064</v>
      </c>
      <c r="G120" s="35">
        <v>0.064</v>
      </c>
      <c r="H120" s="35">
        <v>0.064</v>
      </c>
      <c r="I120" s="35">
        <v>0.064</v>
      </c>
      <c r="J120" s="35">
        <v>0.064</v>
      </c>
      <c r="K120" s="35">
        <v>0.064</v>
      </c>
      <c r="L120" s="35">
        <v>0.064</v>
      </c>
      <c r="M120" s="35">
        <v>0.064</v>
      </c>
      <c r="N120" s="35">
        <v>0.064</v>
      </c>
      <c r="O120" s="35">
        <v>0.064</v>
      </c>
      <c r="P120" s="35" t="s">
        <v>267</v>
      </c>
    </row>
    <row r="121" spans="1:16" ht="12.75">
      <c r="A121" s="51">
        <v>80</v>
      </c>
      <c r="B121" s="35" t="s">
        <v>43</v>
      </c>
      <c r="C121" s="35" t="s">
        <v>9</v>
      </c>
      <c r="D121" s="36">
        <v>20.3</v>
      </c>
      <c r="E121" s="36">
        <v>20.2</v>
      </c>
      <c r="F121" s="36">
        <v>19.5</v>
      </c>
      <c r="G121" s="36">
        <v>17.6</v>
      </c>
      <c r="H121" s="36">
        <v>16.6</v>
      </c>
      <c r="I121" s="36">
        <v>13.5</v>
      </c>
      <c r="J121" s="36">
        <v>12.8</v>
      </c>
      <c r="K121" s="36">
        <v>13.7</v>
      </c>
      <c r="L121" s="36">
        <v>15.6</v>
      </c>
      <c r="M121" s="36">
        <v>18.5</v>
      </c>
      <c r="N121" s="36">
        <v>19.5</v>
      </c>
      <c r="O121" s="36">
        <v>20.4</v>
      </c>
      <c r="P121" s="35" t="s">
        <v>259</v>
      </c>
    </row>
    <row r="122" spans="1:16" ht="12.75">
      <c r="A122" s="35">
        <v>80</v>
      </c>
      <c r="B122" s="35" t="s">
        <v>43</v>
      </c>
      <c r="C122" s="35" t="s">
        <v>9</v>
      </c>
      <c r="D122" s="36">
        <v>32.1</v>
      </c>
      <c r="E122" s="36">
        <v>31.8</v>
      </c>
      <c r="F122" s="36">
        <v>32</v>
      </c>
      <c r="G122" s="36">
        <v>30.7</v>
      </c>
      <c r="H122" s="36">
        <v>28.7</v>
      </c>
      <c r="I122" s="36">
        <v>26.9</v>
      </c>
      <c r="J122" s="36">
        <v>28.3</v>
      </c>
      <c r="K122" s="36">
        <v>30.2</v>
      </c>
      <c r="L122" s="36">
        <v>31.4</v>
      </c>
      <c r="M122" s="36">
        <v>33</v>
      </c>
      <c r="N122" s="36">
        <v>32.1</v>
      </c>
      <c r="O122" s="36">
        <v>32</v>
      </c>
      <c r="P122" s="35" t="s">
        <v>261</v>
      </c>
    </row>
    <row r="123" spans="1:16" ht="12.75">
      <c r="A123" s="35">
        <v>80</v>
      </c>
      <c r="B123" s="35" t="s">
        <v>43</v>
      </c>
      <c r="C123" s="35" t="s">
        <v>9</v>
      </c>
      <c r="D123" s="36">
        <v>26.2</v>
      </c>
      <c r="E123" s="36">
        <v>26</v>
      </c>
      <c r="F123" s="36">
        <v>25.9</v>
      </c>
      <c r="G123" s="36">
        <v>24.3</v>
      </c>
      <c r="H123" s="36">
        <v>23.7</v>
      </c>
      <c r="I123" s="36">
        <v>20.3</v>
      </c>
      <c r="J123" s="36">
        <v>20.5</v>
      </c>
      <c r="K123" s="36">
        <v>21.9</v>
      </c>
      <c r="L123" s="36">
        <v>23.1</v>
      </c>
      <c r="M123" s="36">
        <v>25.7</v>
      </c>
      <c r="N123" s="36">
        <v>25.8</v>
      </c>
      <c r="O123" s="36">
        <v>26.2</v>
      </c>
      <c r="P123" s="35" t="s">
        <v>262</v>
      </c>
    </row>
    <row r="124" spans="1:16" ht="12.75">
      <c r="A124" s="35">
        <v>80</v>
      </c>
      <c r="B124" s="35" t="s">
        <v>43</v>
      </c>
      <c r="C124" s="35" t="s">
        <v>9</v>
      </c>
      <c r="D124" s="37">
        <v>0.81</v>
      </c>
      <c r="E124" s="37">
        <v>0.82</v>
      </c>
      <c r="F124" s="37">
        <v>0.82</v>
      </c>
      <c r="G124" s="37">
        <v>0.81</v>
      </c>
      <c r="H124" s="37">
        <v>0.8</v>
      </c>
      <c r="I124" s="37">
        <v>0.78</v>
      </c>
      <c r="J124" s="37">
        <v>0.71</v>
      </c>
      <c r="K124" s="37">
        <v>0.68</v>
      </c>
      <c r="L124" s="37">
        <v>0.69</v>
      </c>
      <c r="M124" s="37">
        <v>0.7</v>
      </c>
      <c r="N124" s="37">
        <v>0.74</v>
      </c>
      <c r="O124" s="37">
        <v>0.8</v>
      </c>
      <c r="P124" s="35" t="s">
        <v>263</v>
      </c>
    </row>
    <row r="125" spans="1:16" ht="12.75">
      <c r="A125" s="35">
        <v>80</v>
      </c>
      <c r="B125" s="35" t="s">
        <v>43</v>
      </c>
      <c r="C125" s="35" t="s">
        <v>9</v>
      </c>
      <c r="D125" s="38">
        <v>41.5</v>
      </c>
      <c r="E125" s="38">
        <v>40</v>
      </c>
      <c r="F125" s="38">
        <v>37</v>
      </c>
      <c r="G125" s="38">
        <v>32.1</v>
      </c>
      <c r="H125" s="38">
        <v>27.5</v>
      </c>
      <c r="I125" s="38">
        <v>25.1</v>
      </c>
      <c r="J125" s="38">
        <v>26</v>
      </c>
      <c r="K125" s="38">
        <v>29.8</v>
      </c>
      <c r="L125" s="38">
        <v>34.7</v>
      </c>
      <c r="M125" s="38">
        <v>38.7</v>
      </c>
      <c r="N125" s="38">
        <v>40.9</v>
      </c>
      <c r="O125" s="38">
        <v>41.7</v>
      </c>
      <c r="P125" s="35" t="s">
        <v>264</v>
      </c>
    </row>
    <row r="126" spans="1:16" ht="12.75">
      <c r="A126" s="35">
        <v>80</v>
      </c>
      <c r="B126" s="35" t="s">
        <v>43</v>
      </c>
      <c r="C126" s="35" t="s">
        <v>9</v>
      </c>
      <c r="D126" s="35">
        <v>0.065</v>
      </c>
      <c r="E126" s="35">
        <v>0.065</v>
      </c>
      <c r="F126" s="35">
        <v>0.065</v>
      </c>
      <c r="G126" s="35">
        <v>0.065</v>
      </c>
      <c r="H126" s="35">
        <v>0.065</v>
      </c>
      <c r="I126" s="35">
        <v>0.065</v>
      </c>
      <c r="J126" s="35">
        <v>0.065</v>
      </c>
      <c r="K126" s="35">
        <v>0.065</v>
      </c>
      <c r="L126" s="35">
        <v>0.065</v>
      </c>
      <c r="M126" s="35">
        <v>0.065</v>
      </c>
      <c r="N126" s="35">
        <v>0.065</v>
      </c>
      <c r="O126" s="35">
        <v>0.065</v>
      </c>
      <c r="P126" s="35" t="s">
        <v>267</v>
      </c>
    </row>
    <row r="127" spans="1:16" ht="12.75">
      <c r="A127" s="35">
        <v>80</v>
      </c>
      <c r="B127" s="35" t="s">
        <v>43</v>
      </c>
      <c r="C127" s="35" t="s">
        <v>9</v>
      </c>
      <c r="D127" s="37">
        <v>1.1111111111111112</v>
      </c>
      <c r="E127" s="37">
        <v>1.1111111111111112</v>
      </c>
      <c r="F127" s="37">
        <v>1.1111111111111112</v>
      </c>
      <c r="G127" s="37">
        <v>0.8333333333333333</v>
      </c>
      <c r="H127" s="37">
        <v>1.3888888888888888</v>
      </c>
      <c r="I127" s="37">
        <v>1.3888888888888888</v>
      </c>
      <c r="J127" s="37">
        <v>1.6666666666666665</v>
      </c>
      <c r="K127" s="37">
        <v>1.3888888888888888</v>
      </c>
      <c r="L127" s="37">
        <v>1.6666666666666665</v>
      </c>
      <c r="M127" s="37">
        <v>1.3888888888888888</v>
      </c>
      <c r="N127" s="37">
        <v>1.3888888888888888</v>
      </c>
      <c r="O127" s="37">
        <v>1.1111111111111112</v>
      </c>
      <c r="P127" s="35" t="s">
        <v>273</v>
      </c>
    </row>
    <row r="128" spans="1:16" ht="12.75">
      <c r="A128" s="51"/>
      <c r="B128" s="35"/>
      <c r="C128" s="35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5"/>
    </row>
    <row r="129" spans="1:16" ht="12.75">
      <c r="A129" s="35"/>
      <c r="B129" s="35"/>
      <c r="C129" s="35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5"/>
    </row>
    <row r="130" spans="1:16" ht="12.75">
      <c r="A130" s="35"/>
      <c r="B130" s="35"/>
      <c r="C130" s="3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5"/>
    </row>
    <row r="131" spans="1:16" ht="12.75">
      <c r="A131" s="35"/>
      <c r="B131" s="35"/>
      <c r="C131" s="35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5"/>
    </row>
    <row r="132" spans="1:16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1:16" ht="12.75">
      <c r="A133" s="51">
        <v>93</v>
      </c>
      <c r="B133" s="35" t="s">
        <v>47</v>
      </c>
      <c r="C133" s="35" t="s">
        <v>5</v>
      </c>
      <c r="D133" s="36">
        <v>20.9</v>
      </c>
      <c r="E133" s="36">
        <v>20.7</v>
      </c>
      <c r="F133" s="36">
        <v>20.6</v>
      </c>
      <c r="G133" s="36">
        <v>18.7</v>
      </c>
      <c r="H133" s="36">
        <v>16.9</v>
      </c>
      <c r="I133" s="36">
        <v>15.2</v>
      </c>
      <c r="J133" s="36">
        <v>14.7</v>
      </c>
      <c r="K133" s="36">
        <v>15.9</v>
      </c>
      <c r="L133" s="36">
        <v>17.4</v>
      </c>
      <c r="M133" s="36">
        <v>19.4</v>
      </c>
      <c r="N133" s="36">
        <v>20.3</v>
      </c>
      <c r="O133" s="36">
        <v>21</v>
      </c>
      <c r="P133" s="35" t="s">
        <v>259</v>
      </c>
    </row>
    <row r="134" spans="1:16" ht="12.75">
      <c r="A134" s="35">
        <v>93</v>
      </c>
      <c r="B134" s="35" t="s">
        <v>47</v>
      </c>
      <c r="C134" s="35" t="s">
        <v>5</v>
      </c>
      <c r="D134" s="36">
        <v>31</v>
      </c>
      <c r="E134" s="36">
        <v>31</v>
      </c>
      <c r="F134" s="36">
        <v>30.9</v>
      </c>
      <c r="G134" s="36">
        <v>29.4</v>
      </c>
      <c r="H134" s="36">
        <v>26.8</v>
      </c>
      <c r="I134" s="36">
        <v>25</v>
      </c>
      <c r="J134" s="36">
        <v>25.8</v>
      </c>
      <c r="K134" s="36">
        <v>28</v>
      </c>
      <c r="L134" s="36">
        <v>29.5</v>
      </c>
      <c r="M134" s="36">
        <v>31</v>
      </c>
      <c r="N134" s="36">
        <v>31.2</v>
      </c>
      <c r="O134" s="36">
        <v>30.9</v>
      </c>
      <c r="P134" s="35" t="s">
        <v>261</v>
      </c>
    </row>
    <row r="135" spans="1:16" ht="12.75">
      <c r="A135" s="35">
        <v>93</v>
      </c>
      <c r="B135" s="35" t="s">
        <v>47</v>
      </c>
      <c r="C135" s="35" t="s">
        <v>5</v>
      </c>
      <c r="D135" s="36">
        <v>26</v>
      </c>
      <c r="E135" s="36">
        <v>25.7</v>
      </c>
      <c r="F135" s="36">
        <v>25.8</v>
      </c>
      <c r="G135" s="36">
        <v>24.1</v>
      </c>
      <c r="H135" s="36">
        <v>21.9</v>
      </c>
      <c r="I135" s="36">
        <v>20.1</v>
      </c>
      <c r="J135" s="36">
        <v>20.4</v>
      </c>
      <c r="K135" s="36">
        <v>21.9</v>
      </c>
      <c r="L135" s="36">
        <v>23.3</v>
      </c>
      <c r="M135" s="36">
        <v>25.3</v>
      </c>
      <c r="N135" s="36">
        <v>25.725</v>
      </c>
      <c r="O135" s="36">
        <v>25.9</v>
      </c>
      <c r="P135" s="35" t="s">
        <v>262</v>
      </c>
    </row>
    <row r="136" spans="1:16" ht="12.75">
      <c r="A136" s="35">
        <v>93</v>
      </c>
      <c r="B136" s="35" t="s">
        <v>47</v>
      </c>
      <c r="C136" s="35" t="s">
        <v>5</v>
      </c>
      <c r="D136" s="37">
        <v>0.76</v>
      </c>
      <c r="E136" s="37">
        <v>0.75</v>
      </c>
      <c r="F136" s="37">
        <v>0.75</v>
      </c>
      <c r="G136" s="37">
        <v>0.75</v>
      </c>
      <c r="H136" s="37">
        <v>0.77</v>
      </c>
      <c r="I136" s="37">
        <v>0.76</v>
      </c>
      <c r="J136" s="37">
        <v>0.7</v>
      </c>
      <c r="K136" s="37">
        <v>0.65</v>
      </c>
      <c r="L136" s="37">
        <v>0.63</v>
      </c>
      <c r="M136" s="37">
        <v>0.65</v>
      </c>
      <c r="N136" s="37">
        <v>0.69</v>
      </c>
      <c r="O136" s="37">
        <v>0.75</v>
      </c>
      <c r="P136" s="35" t="s">
        <v>263</v>
      </c>
    </row>
    <row r="137" spans="1:16" ht="12.75">
      <c r="A137" s="35">
        <v>93</v>
      </c>
      <c r="B137" s="35" t="s">
        <v>47</v>
      </c>
      <c r="C137" s="35" t="s">
        <v>5</v>
      </c>
      <c r="D137" s="38">
        <v>41.5</v>
      </c>
      <c r="E137" s="38">
        <v>40</v>
      </c>
      <c r="F137" s="38">
        <v>37</v>
      </c>
      <c r="G137" s="38">
        <v>32.1</v>
      </c>
      <c r="H137" s="38">
        <v>27.5</v>
      </c>
      <c r="I137" s="38">
        <v>25.1</v>
      </c>
      <c r="J137" s="38">
        <v>26</v>
      </c>
      <c r="K137" s="38">
        <v>29.8</v>
      </c>
      <c r="L137" s="38">
        <v>34.7</v>
      </c>
      <c r="M137" s="38">
        <v>38.7</v>
      </c>
      <c r="N137" s="38">
        <v>40.9</v>
      </c>
      <c r="O137" s="38">
        <v>41.7</v>
      </c>
      <c r="P137" s="35" t="s">
        <v>264</v>
      </c>
    </row>
    <row r="138" spans="1:16" ht="12.75">
      <c r="A138" s="35">
        <v>93</v>
      </c>
      <c r="B138" s="35" t="s">
        <v>47</v>
      </c>
      <c r="C138" s="35" t="s">
        <v>5</v>
      </c>
      <c r="D138" s="35">
        <v>0.064</v>
      </c>
      <c r="E138" s="35">
        <v>0.064</v>
      </c>
      <c r="F138" s="35">
        <v>0.064</v>
      </c>
      <c r="G138" s="35">
        <v>0.064</v>
      </c>
      <c r="H138" s="35">
        <v>0.064</v>
      </c>
      <c r="I138" s="35">
        <v>0.064</v>
      </c>
      <c r="J138" s="35">
        <v>0.064</v>
      </c>
      <c r="K138" s="35">
        <v>0.064</v>
      </c>
      <c r="L138" s="35">
        <v>0.064</v>
      </c>
      <c r="M138" s="35">
        <v>0.064</v>
      </c>
      <c r="N138" s="35">
        <v>0.064</v>
      </c>
      <c r="O138" s="35">
        <v>0.064</v>
      </c>
      <c r="P138" s="35" t="s">
        <v>267</v>
      </c>
    </row>
    <row r="139" spans="1:16" ht="12.75">
      <c r="A139" s="35">
        <v>93</v>
      </c>
      <c r="B139" s="35" t="s">
        <v>47</v>
      </c>
      <c r="C139" s="35" t="s">
        <v>5</v>
      </c>
      <c r="D139" s="37">
        <v>1.9444444444444444</v>
      </c>
      <c r="E139" s="37">
        <v>1.9444444444444444</v>
      </c>
      <c r="F139" s="37">
        <v>1.9444444444444444</v>
      </c>
      <c r="G139" s="37">
        <v>1.9444444444444444</v>
      </c>
      <c r="H139" s="37">
        <v>2.5</v>
      </c>
      <c r="I139" s="37">
        <v>2.5</v>
      </c>
      <c r="J139" s="37">
        <v>3.0555555555555554</v>
      </c>
      <c r="K139" s="37">
        <v>2.7777777777777777</v>
      </c>
      <c r="L139" s="37">
        <v>2.5</v>
      </c>
      <c r="M139" s="37">
        <v>2.7777777777777777</v>
      </c>
      <c r="N139" s="37">
        <v>2.5</v>
      </c>
      <c r="O139" s="37">
        <v>2.2222222222222223</v>
      </c>
      <c r="P139" s="35" t="s">
        <v>273</v>
      </c>
    </row>
    <row r="140" spans="1:16" ht="12.75">
      <c r="A140" s="51">
        <v>95</v>
      </c>
      <c r="B140" s="35" t="s">
        <v>20</v>
      </c>
      <c r="C140" s="35" t="s">
        <v>20</v>
      </c>
      <c r="D140" s="36">
        <v>13.5</v>
      </c>
      <c r="E140" s="36">
        <v>13</v>
      </c>
      <c r="F140" s="36">
        <v>12.6</v>
      </c>
      <c r="G140" s="36">
        <v>11.6</v>
      </c>
      <c r="H140" s="36">
        <v>9.6</v>
      </c>
      <c r="I140" s="36">
        <v>8.2</v>
      </c>
      <c r="J140" s="36">
        <v>6.8</v>
      </c>
      <c r="K140" s="36">
        <v>7.9</v>
      </c>
      <c r="L140" s="36">
        <v>9.5</v>
      </c>
      <c r="M140" s="36">
        <v>11.3</v>
      </c>
      <c r="N140" s="36">
        <v>12.7</v>
      </c>
      <c r="O140" s="36">
        <v>13</v>
      </c>
      <c r="P140" s="35" t="s">
        <v>259</v>
      </c>
    </row>
    <row r="141" spans="1:16" ht="12.75">
      <c r="A141" s="35">
        <v>95</v>
      </c>
      <c r="B141" s="35" t="s">
        <v>20</v>
      </c>
      <c r="C141" s="35" t="s">
        <v>20</v>
      </c>
      <c r="D141" s="36">
        <v>23.7</v>
      </c>
      <c r="E141" s="36">
        <v>23.3</v>
      </c>
      <c r="F141" s="36">
        <v>23.3</v>
      </c>
      <c r="G141" s="36">
        <v>22.1</v>
      </c>
      <c r="H141" s="36">
        <v>21.1</v>
      </c>
      <c r="I141" s="36">
        <v>20.3</v>
      </c>
      <c r="J141" s="36">
        <v>20.2</v>
      </c>
      <c r="K141" s="36">
        <v>22</v>
      </c>
      <c r="L141" s="36">
        <v>21.1</v>
      </c>
      <c r="M141" s="36">
        <v>24.1</v>
      </c>
      <c r="N141" s="36">
        <v>23.8</v>
      </c>
      <c r="O141" s="36">
        <v>24.2</v>
      </c>
      <c r="P141" s="35" t="s">
        <v>261</v>
      </c>
    </row>
    <row r="142" spans="1:16" ht="12.75">
      <c r="A142" s="35">
        <v>95</v>
      </c>
      <c r="B142" s="35" t="s">
        <v>20</v>
      </c>
      <c r="C142" s="35" t="s">
        <v>20</v>
      </c>
      <c r="D142" s="36">
        <v>18.7</v>
      </c>
      <c r="E142" s="36">
        <v>18.4</v>
      </c>
      <c r="F142" s="36">
        <v>18</v>
      </c>
      <c r="G142" s="36">
        <v>16.7</v>
      </c>
      <c r="H142" s="36">
        <v>15.6</v>
      </c>
      <c r="I142" s="36">
        <v>14.3</v>
      </c>
      <c r="J142" s="36">
        <v>13.8</v>
      </c>
      <c r="K142" s="36">
        <v>14.9</v>
      </c>
      <c r="L142" s="36">
        <v>16.5</v>
      </c>
      <c r="M142" s="36">
        <v>17.3</v>
      </c>
      <c r="N142" s="36">
        <v>17.7</v>
      </c>
      <c r="O142" s="36">
        <v>18.8</v>
      </c>
      <c r="P142" s="35" t="s">
        <v>262</v>
      </c>
    </row>
    <row r="143" spans="1:16" ht="12.75">
      <c r="A143" s="35">
        <v>95</v>
      </c>
      <c r="B143" s="35" t="s">
        <v>20</v>
      </c>
      <c r="C143" s="35" t="s">
        <v>20</v>
      </c>
      <c r="D143" s="37">
        <v>0.73</v>
      </c>
      <c r="E143" s="37">
        <v>0.75</v>
      </c>
      <c r="F143" s="37">
        <v>0.74</v>
      </c>
      <c r="G143" s="37">
        <v>0.75</v>
      </c>
      <c r="H143" s="37">
        <v>0.74</v>
      </c>
      <c r="I143" s="37">
        <v>0.74</v>
      </c>
      <c r="J143" s="37">
        <v>0.7</v>
      </c>
      <c r="K143" s="37">
        <v>0.66</v>
      </c>
      <c r="L143" s="37">
        <v>0.64</v>
      </c>
      <c r="M143" s="37">
        <v>0.65</v>
      </c>
      <c r="N143" s="37">
        <v>0.67</v>
      </c>
      <c r="O143" s="37">
        <v>0.69</v>
      </c>
      <c r="P143" s="35" t="s">
        <v>263</v>
      </c>
    </row>
    <row r="144" spans="1:16" ht="12.75">
      <c r="A144" s="35">
        <v>95</v>
      </c>
      <c r="B144" s="35" t="s">
        <v>20</v>
      </c>
      <c r="C144" s="35" t="s">
        <v>20</v>
      </c>
      <c r="D144" s="38">
        <v>41.5</v>
      </c>
      <c r="E144" s="38">
        <v>40</v>
      </c>
      <c r="F144" s="38">
        <v>37</v>
      </c>
      <c r="G144" s="38">
        <v>32.1</v>
      </c>
      <c r="H144" s="38">
        <v>27.5</v>
      </c>
      <c r="I144" s="38">
        <v>25.1</v>
      </c>
      <c r="J144" s="38">
        <v>26</v>
      </c>
      <c r="K144" s="38">
        <v>29.8</v>
      </c>
      <c r="L144" s="38">
        <v>34.7</v>
      </c>
      <c r="M144" s="38">
        <v>38.7</v>
      </c>
      <c r="N144" s="38">
        <v>40.9</v>
      </c>
      <c r="O144" s="38">
        <v>41.7</v>
      </c>
      <c r="P144" s="35" t="s">
        <v>264</v>
      </c>
    </row>
    <row r="145" spans="1:16" ht="12.75">
      <c r="A145" s="35">
        <v>95</v>
      </c>
      <c r="B145" s="35" t="s">
        <v>20</v>
      </c>
      <c r="C145" s="35" t="s">
        <v>20</v>
      </c>
      <c r="D145" s="35">
        <v>0.053</v>
      </c>
      <c r="E145" s="35">
        <v>0.053</v>
      </c>
      <c r="F145" s="35">
        <v>0.053</v>
      </c>
      <c r="G145" s="35">
        <v>0.053</v>
      </c>
      <c r="H145" s="35">
        <v>0.053</v>
      </c>
      <c r="I145" s="35">
        <v>0.053</v>
      </c>
      <c r="J145" s="35">
        <v>0.053</v>
      </c>
      <c r="K145" s="35">
        <v>0.053</v>
      </c>
      <c r="L145" s="35">
        <v>0.053</v>
      </c>
      <c r="M145" s="35">
        <v>0.053</v>
      </c>
      <c r="N145" s="35">
        <v>0.053</v>
      </c>
      <c r="O145" s="35">
        <v>0.053</v>
      </c>
      <c r="P145" s="35" t="s">
        <v>267</v>
      </c>
    </row>
    <row r="146" spans="1:16" ht="12.75">
      <c r="A146" s="35">
        <v>95</v>
      </c>
      <c r="B146" s="35" t="s">
        <v>20</v>
      </c>
      <c r="C146" s="35" t="s">
        <v>20</v>
      </c>
      <c r="D146" s="37">
        <v>9.25925925925926</v>
      </c>
      <c r="E146" s="37">
        <v>8.23045267489712</v>
      </c>
      <c r="F146" s="37">
        <v>7.20164609053498</v>
      </c>
      <c r="G146" s="37">
        <v>8.74485596707819</v>
      </c>
      <c r="H146" s="37">
        <v>8.23045267489712</v>
      </c>
      <c r="I146" s="37">
        <v>8.74485596707819</v>
      </c>
      <c r="J146" s="37">
        <v>9.77366255144033</v>
      </c>
      <c r="K146" s="37">
        <v>10.2880658436214</v>
      </c>
      <c r="L146" s="37">
        <v>10.2880658436214</v>
      </c>
      <c r="M146" s="37">
        <v>9.77366255144033</v>
      </c>
      <c r="N146" s="37">
        <v>9.77366255144033</v>
      </c>
      <c r="O146" s="37">
        <v>10.2880658436214</v>
      </c>
      <c r="P146" s="35" t="s">
        <v>273</v>
      </c>
    </row>
    <row r="147" spans="1:16" ht="12.75">
      <c r="A147" s="51">
        <v>98</v>
      </c>
      <c r="B147" s="35" t="s">
        <v>48</v>
      </c>
      <c r="C147" s="35" t="s">
        <v>4</v>
      </c>
      <c r="D147" s="36">
        <v>21.8</v>
      </c>
      <c r="E147" s="36">
        <v>21.5</v>
      </c>
      <c r="F147" s="36">
        <v>21.2</v>
      </c>
      <c r="G147" s="36">
        <v>19.9</v>
      </c>
      <c r="H147" s="36">
        <v>17.5</v>
      </c>
      <c r="I147" s="36">
        <v>15.8</v>
      </c>
      <c r="J147" s="36">
        <v>14.6</v>
      </c>
      <c r="K147" s="36">
        <v>16.1</v>
      </c>
      <c r="L147" s="36">
        <v>17.8</v>
      </c>
      <c r="M147" s="36">
        <v>20.3</v>
      </c>
      <c r="N147" s="36">
        <v>20.9</v>
      </c>
      <c r="O147" s="36">
        <v>21.6</v>
      </c>
      <c r="P147" s="35" t="s">
        <v>259</v>
      </c>
    </row>
    <row r="148" spans="1:16" ht="12.75">
      <c r="A148" s="35">
        <v>98</v>
      </c>
      <c r="B148" s="35" t="s">
        <v>48</v>
      </c>
      <c r="C148" s="35" t="s">
        <v>4</v>
      </c>
      <c r="D148" s="36">
        <v>30.3</v>
      </c>
      <c r="E148" s="36">
        <v>30.5</v>
      </c>
      <c r="F148" s="36">
        <v>30.4</v>
      </c>
      <c r="G148" s="36">
        <v>28.5</v>
      </c>
      <c r="H148" s="36">
        <v>25.5</v>
      </c>
      <c r="I148" s="36">
        <v>25</v>
      </c>
      <c r="J148" s="36">
        <v>24.7</v>
      </c>
      <c r="K148" s="36">
        <v>27.3</v>
      </c>
      <c r="L148" s="36">
        <v>28.5</v>
      </c>
      <c r="M148" s="36">
        <v>31</v>
      </c>
      <c r="N148" s="36">
        <v>31.2</v>
      </c>
      <c r="O148" s="36">
        <v>30.5</v>
      </c>
      <c r="P148" s="35" t="s">
        <v>261</v>
      </c>
    </row>
    <row r="149" spans="1:16" ht="12.75">
      <c r="A149" s="35">
        <v>98</v>
      </c>
      <c r="B149" s="35" t="s">
        <v>48</v>
      </c>
      <c r="C149" s="35" t="s">
        <v>4</v>
      </c>
      <c r="D149" s="36">
        <v>24.5</v>
      </c>
      <c r="E149" s="36">
        <v>25</v>
      </c>
      <c r="F149" s="36">
        <v>24.7</v>
      </c>
      <c r="G149" s="35">
        <v>23.2</v>
      </c>
      <c r="H149" s="35">
        <v>20.6</v>
      </c>
      <c r="I149" s="36">
        <v>19.6</v>
      </c>
      <c r="J149" s="36">
        <v>18.3</v>
      </c>
      <c r="K149" s="36">
        <v>20</v>
      </c>
      <c r="L149" s="36">
        <v>22.2</v>
      </c>
      <c r="M149" s="36">
        <v>24.7</v>
      </c>
      <c r="N149" s="36">
        <v>25.3</v>
      </c>
      <c r="O149" s="36">
        <v>24.7</v>
      </c>
      <c r="P149" s="35" t="s">
        <v>262</v>
      </c>
    </row>
    <row r="150" spans="1:16" ht="12.75">
      <c r="A150" s="35">
        <v>98</v>
      </c>
      <c r="B150" s="35" t="s">
        <v>48</v>
      </c>
      <c r="C150" s="35" t="s">
        <v>4</v>
      </c>
      <c r="D150" s="37">
        <v>0.83</v>
      </c>
      <c r="E150" s="37">
        <v>0.81</v>
      </c>
      <c r="F150" s="37">
        <v>0.83</v>
      </c>
      <c r="G150" s="37">
        <v>0.83</v>
      </c>
      <c r="H150" s="37">
        <v>0.83</v>
      </c>
      <c r="I150" s="37">
        <v>0.79</v>
      </c>
      <c r="J150" s="37">
        <v>0.73</v>
      </c>
      <c r="K150" s="37">
        <v>0.69</v>
      </c>
      <c r="L150" s="37">
        <v>0.67</v>
      </c>
      <c r="M150" s="37">
        <v>0.7</v>
      </c>
      <c r="N150" s="37">
        <v>0.74</v>
      </c>
      <c r="O150" s="37">
        <v>0.82</v>
      </c>
      <c r="P150" s="35" t="s">
        <v>263</v>
      </c>
    </row>
    <row r="151" spans="1:16" ht="12.75">
      <c r="A151" s="35">
        <v>98</v>
      </c>
      <c r="B151" s="35" t="s">
        <v>48</v>
      </c>
      <c r="C151" s="35" t="s">
        <v>4</v>
      </c>
      <c r="D151" s="38">
        <v>41.5</v>
      </c>
      <c r="E151" s="38">
        <v>40</v>
      </c>
      <c r="F151" s="38">
        <v>37</v>
      </c>
      <c r="G151" s="38">
        <v>32.1</v>
      </c>
      <c r="H151" s="38">
        <v>27.5</v>
      </c>
      <c r="I151" s="38">
        <v>25.1</v>
      </c>
      <c r="J151" s="38">
        <v>26</v>
      </c>
      <c r="K151" s="38">
        <v>29.8</v>
      </c>
      <c r="L151" s="38">
        <v>34.7</v>
      </c>
      <c r="M151" s="38">
        <v>38.7</v>
      </c>
      <c r="N151" s="38">
        <v>40.9</v>
      </c>
      <c r="O151" s="38">
        <v>41.7</v>
      </c>
      <c r="P151" s="35" t="s">
        <v>264</v>
      </c>
    </row>
    <row r="152" spans="1:16" ht="12.75">
      <c r="A152" s="35">
        <v>98</v>
      </c>
      <c r="B152" s="35" t="s">
        <v>48</v>
      </c>
      <c r="C152" s="35" t="s">
        <v>4</v>
      </c>
      <c r="D152" s="35">
        <v>0.064</v>
      </c>
      <c r="E152" s="35">
        <v>0.064</v>
      </c>
      <c r="F152" s="35">
        <v>0.064</v>
      </c>
      <c r="G152" s="35">
        <v>0.064</v>
      </c>
      <c r="H152" s="35">
        <v>0.064</v>
      </c>
      <c r="I152" s="35">
        <v>0.064</v>
      </c>
      <c r="J152" s="35">
        <v>0.064</v>
      </c>
      <c r="K152" s="35">
        <v>0.064</v>
      </c>
      <c r="L152" s="35">
        <v>0.064</v>
      </c>
      <c r="M152" s="35">
        <v>0.064</v>
      </c>
      <c r="N152" s="35">
        <v>0.064</v>
      </c>
      <c r="O152" s="35">
        <v>0.064</v>
      </c>
      <c r="P152" s="35" t="s">
        <v>267</v>
      </c>
    </row>
    <row r="153" spans="1:16" ht="12.75">
      <c r="A153" s="35">
        <v>98</v>
      </c>
      <c r="B153" s="35" t="s">
        <v>48</v>
      </c>
      <c r="C153" s="35" t="s">
        <v>4</v>
      </c>
      <c r="D153" s="37">
        <v>4.62962962962963</v>
      </c>
      <c r="E153" s="37">
        <v>4.62962962962963</v>
      </c>
      <c r="F153" s="37">
        <v>4.62962962962963</v>
      </c>
      <c r="G153" s="37">
        <v>5.1440329218107</v>
      </c>
      <c r="H153" s="37">
        <v>5.1440329218107</v>
      </c>
      <c r="I153" s="37">
        <v>5.65843621399177</v>
      </c>
      <c r="J153" s="37">
        <v>6.172839506172839</v>
      </c>
      <c r="K153" s="37">
        <v>5.65843621399177</v>
      </c>
      <c r="L153" s="37">
        <v>5.1440329218107</v>
      </c>
      <c r="M153" s="37">
        <v>5.1440329218107</v>
      </c>
      <c r="N153" s="37">
        <v>4.62962962962963</v>
      </c>
      <c r="O153" s="37">
        <v>4.11522633744856</v>
      </c>
      <c r="P153" s="35" t="s">
        <v>273</v>
      </c>
    </row>
    <row r="154" spans="1:16" ht="12.75">
      <c r="A154" s="51"/>
      <c r="B154" s="35"/>
      <c r="C154" s="35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5"/>
    </row>
    <row r="155" spans="1:16" ht="12.75">
      <c r="A155" s="35"/>
      <c r="B155" s="35"/>
      <c r="C155" s="3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5"/>
    </row>
    <row r="156" spans="1:16" ht="12.75">
      <c r="A156" s="35"/>
      <c r="B156" s="35"/>
      <c r="C156" s="35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5"/>
    </row>
    <row r="157" spans="1:16" ht="12.75">
      <c r="A157" s="35"/>
      <c r="B157" s="35"/>
      <c r="C157" s="35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5"/>
    </row>
    <row r="158" spans="1:16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12.75">
      <c r="A159" s="51"/>
      <c r="B159" s="35"/>
      <c r="C159" s="3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5"/>
    </row>
    <row r="160" spans="1:16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6" ht="12.75">
      <c r="A161" s="35"/>
      <c r="B161" s="35"/>
      <c r="C161" s="35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5"/>
    </row>
    <row r="162" spans="1:16" ht="12.75">
      <c r="A162" s="35"/>
      <c r="B162" s="35"/>
      <c r="C162" s="35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5"/>
    </row>
    <row r="163" spans="1:16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1:16" ht="12.75">
      <c r="A164" s="51"/>
      <c r="B164" s="35"/>
      <c r="C164" s="35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5"/>
    </row>
    <row r="165" spans="1:16" ht="12.75">
      <c r="A165" s="35"/>
      <c r="B165" s="35"/>
      <c r="C165" s="35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5"/>
    </row>
    <row r="166" spans="1:16" ht="12.75">
      <c r="A166" s="35"/>
      <c r="B166" s="35"/>
      <c r="C166" s="35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5"/>
    </row>
    <row r="167" spans="1:16" ht="12.75">
      <c r="A167" s="35"/>
      <c r="B167" s="35"/>
      <c r="C167" s="35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5"/>
    </row>
    <row r="168" spans="1:16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1:16" ht="12.75">
      <c r="A169" s="51"/>
      <c r="B169" s="35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5"/>
    </row>
    <row r="170" spans="1:16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1:16" ht="12.75">
      <c r="A171" s="51"/>
      <c r="B171" s="35"/>
      <c r="C171" s="35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5"/>
    </row>
    <row r="172" spans="1:16" ht="12.75">
      <c r="A172" s="35"/>
      <c r="B172" s="35"/>
      <c r="C172" s="35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5"/>
    </row>
    <row r="173" spans="1:16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2.75">
      <c r="A174" s="51"/>
      <c r="B174" s="35"/>
      <c r="C174" s="35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5"/>
    </row>
    <row r="175" spans="1:16" ht="12.75">
      <c r="A175" s="35"/>
      <c r="B175" s="35"/>
      <c r="C175" s="35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5"/>
    </row>
    <row r="176" spans="1:16" ht="12.75">
      <c r="A176" s="35"/>
      <c r="B176" s="35"/>
      <c r="C176" s="35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5"/>
    </row>
    <row r="177" spans="1:16" ht="12.75">
      <c r="A177" s="35"/>
      <c r="B177" s="35"/>
      <c r="C177" s="35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5"/>
    </row>
    <row r="178" spans="1:16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2.75">
      <c r="A179" s="35"/>
      <c r="B179" s="35"/>
      <c r="C179" s="35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35"/>
    </row>
    <row r="180" spans="1:16" ht="12.75">
      <c r="A180" s="35"/>
      <c r="B180" s="35"/>
      <c r="C180" s="35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35"/>
    </row>
    <row r="181" spans="1:16" ht="12.75">
      <c r="A181" s="35"/>
      <c r="B181" s="35"/>
      <c r="C181" s="35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5"/>
    </row>
    <row r="182" spans="1:16" ht="12.75">
      <c r="A182" s="35"/>
      <c r="B182" s="35"/>
      <c r="C182" s="35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5"/>
    </row>
    <row r="183" spans="1:16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2.75">
      <c r="A184" s="51"/>
      <c r="B184" s="35"/>
      <c r="C184" s="35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5"/>
    </row>
    <row r="185" spans="1:16" ht="12.75">
      <c r="A185" s="35"/>
      <c r="B185" s="35"/>
      <c r="C185" s="35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5"/>
    </row>
    <row r="186" spans="1:16" ht="12.75">
      <c r="A186" s="35"/>
      <c r="B186" s="35"/>
      <c r="C186" s="35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5"/>
    </row>
    <row r="187" spans="1:16" ht="12.75">
      <c r="A187" s="35"/>
      <c r="B187" s="35"/>
      <c r="C187" s="35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5"/>
    </row>
    <row r="188" spans="1:16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2.75">
      <c r="A189" s="51"/>
      <c r="B189" s="35"/>
      <c r="C189" s="35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5"/>
    </row>
    <row r="190" spans="1:16" ht="12.75">
      <c r="A190" s="51"/>
      <c r="B190" s="35"/>
      <c r="C190" s="35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5"/>
    </row>
    <row r="191" spans="1:16" ht="12.75">
      <c r="A191" s="35"/>
      <c r="B191" s="35"/>
      <c r="C191" s="35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5"/>
    </row>
    <row r="192" spans="1:16" ht="12.75">
      <c r="A192" s="51"/>
      <c r="B192" s="35"/>
      <c r="C192" s="35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5"/>
    </row>
    <row r="193" spans="1:16" ht="12.75">
      <c r="A193" s="51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1:16" ht="12.75">
      <c r="A194" s="51"/>
      <c r="B194" s="35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5"/>
    </row>
    <row r="195" spans="1:16" ht="12.75">
      <c r="A195" s="35"/>
      <c r="B195" s="35"/>
      <c r="C195" s="35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5"/>
    </row>
    <row r="196" spans="1:16" ht="12.75">
      <c r="A196" s="35"/>
      <c r="B196" s="35"/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5"/>
    </row>
    <row r="197" spans="1:16" ht="12.75">
      <c r="A197" s="35"/>
      <c r="B197" s="35"/>
      <c r="C197" s="35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5"/>
    </row>
    <row r="198" spans="1:16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1:16" ht="12.75">
      <c r="A199" s="51"/>
      <c r="B199" s="35"/>
      <c r="C199" s="35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5"/>
    </row>
    <row r="200" spans="1:16" ht="12.75">
      <c r="A200" s="51"/>
      <c r="B200" s="35"/>
      <c r="C200" s="35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5"/>
    </row>
    <row r="201" spans="1:16" ht="12.75">
      <c r="A201" s="51"/>
      <c r="B201" s="35"/>
      <c r="C201" s="35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5"/>
    </row>
    <row r="202" spans="1:16" ht="12.75">
      <c r="A202" s="51"/>
      <c r="B202" s="35"/>
      <c r="C202" s="35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5"/>
    </row>
    <row r="203" spans="1:16" ht="12.75">
      <c r="A203" s="51"/>
      <c r="B203" s="35"/>
      <c r="C203" s="35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5"/>
    </row>
    <row r="204" spans="1:16" ht="12.75">
      <c r="A204" s="51"/>
      <c r="B204" s="35"/>
      <c r="C204" s="35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8"/>
  <sheetViews>
    <sheetView workbookViewId="0" topLeftCell="A1">
      <selection activeCell="J24" sqref="J24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6" width="4.57421875" style="35" bestFit="1" customWidth="1"/>
    <col min="7" max="8" width="5.00390625" style="35" bestFit="1" customWidth="1"/>
    <col min="9" max="15" width="4.57421875" style="35" bestFit="1" customWidth="1"/>
    <col min="16" max="16" width="2.00390625" style="0" bestFit="1" customWidth="1"/>
  </cols>
  <sheetData>
    <row r="1" spans="1:16" ht="12.75">
      <c r="A1" s="2" t="s">
        <v>0</v>
      </c>
      <c r="B1" s="1" t="s">
        <v>1</v>
      </c>
      <c r="C1" s="1" t="s">
        <v>2</v>
      </c>
      <c r="D1" s="49" t="s">
        <v>49</v>
      </c>
      <c r="E1" s="49" t="s">
        <v>50</v>
      </c>
      <c r="F1" s="49" t="s">
        <v>51</v>
      </c>
      <c r="G1" s="49" t="s">
        <v>52</v>
      </c>
      <c r="H1" s="49" t="s">
        <v>53</v>
      </c>
      <c r="I1" s="49" t="s">
        <v>54</v>
      </c>
      <c r="J1" s="49" t="s">
        <v>55</v>
      </c>
      <c r="K1" s="49" t="s">
        <v>56</v>
      </c>
      <c r="L1" s="49" t="s">
        <v>57</v>
      </c>
      <c r="M1" s="49" t="s">
        <v>58</v>
      </c>
      <c r="N1" s="49" t="s">
        <v>59</v>
      </c>
      <c r="O1" s="49" t="s">
        <v>60</v>
      </c>
      <c r="P1" s="7" t="s">
        <v>260</v>
      </c>
    </row>
    <row r="2" spans="1:16" ht="12.75">
      <c r="A2">
        <v>7</v>
      </c>
      <c r="B2" t="s">
        <v>6</v>
      </c>
      <c r="C2" t="s">
        <v>7</v>
      </c>
      <c r="D2" s="36">
        <v>22.9</v>
      </c>
      <c r="E2" s="36">
        <v>23.5</v>
      </c>
      <c r="F2" s="36">
        <v>23.2</v>
      </c>
      <c r="G2" s="36">
        <v>21.7</v>
      </c>
      <c r="H2" s="36">
        <v>19.4</v>
      </c>
      <c r="I2" s="36">
        <v>16.4</v>
      </c>
      <c r="J2" s="36">
        <v>16.5</v>
      </c>
      <c r="K2" s="36">
        <v>17.6</v>
      </c>
      <c r="L2" s="36">
        <v>19.5</v>
      </c>
      <c r="M2" s="36">
        <v>22.4</v>
      </c>
      <c r="N2" s="36">
        <v>23.8</v>
      </c>
      <c r="O2" s="36">
        <v>23.5</v>
      </c>
      <c r="P2" t="s">
        <v>259</v>
      </c>
    </row>
    <row r="3" spans="1:16" ht="12.75">
      <c r="A3">
        <v>7</v>
      </c>
      <c r="B3" t="s">
        <v>6</v>
      </c>
      <c r="C3" t="s">
        <v>7</v>
      </c>
      <c r="D3" s="36">
        <v>27.5</v>
      </c>
      <c r="E3" s="36">
        <v>27.1</v>
      </c>
      <c r="F3" s="36">
        <v>27.2</v>
      </c>
      <c r="G3" s="36">
        <v>26.3</v>
      </c>
      <c r="H3" s="36">
        <v>29.9</v>
      </c>
      <c r="I3" s="36">
        <v>23.6</v>
      </c>
      <c r="J3" s="36">
        <v>25.8</v>
      </c>
      <c r="K3" s="36">
        <v>25.9</v>
      </c>
      <c r="L3" s="36">
        <v>27.2</v>
      </c>
      <c r="M3" s="36">
        <v>28.9</v>
      </c>
      <c r="N3" s="36">
        <v>28.6</v>
      </c>
      <c r="O3" s="36">
        <v>27.6</v>
      </c>
      <c r="P3" t="s">
        <v>261</v>
      </c>
    </row>
    <row r="4" spans="1:16" ht="12.75">
      <c r="A4">
        <v>7</v>
      </c>
      <c r="B4" t="s">
        <v>6</v>
      </c>
      <c r="C4" t="s">
        <v>7</v>
      </c>
      <c r="D4" s="36">
        <v>25.3</v>
      </c>
      <c r="E4" s="36">
        <v>25.1</v>
      </c>
      <c r="F4" s="36">
        <v>24.9</v>
      </c>
      <c r="G4" s="36">
        <v>23.9</v>
      </c>
      <c r="H4" s="36">
        <v>22.3</v>
      </c>
      <c r="I4" s="36">
        <v>20.3</v>
      </c>
      <c r="J4" s="36">
        <v>20.3</v>
      </c>
      <c r="K4" s="36">
        <v>21.7</v>
      </c>
      <c r="L4" s="36">
        <v>23.3</v>
      </c>
      <c r="M4" s="36">
        <v>25.5</v>
      </c>
      <c r="N4" s="36">
        <v>25.7</v>
      </c>
      <c r="O4" s="36">
        <v>25.4</v>
      </c>
      <c r="P4" t="s">
        <v>262</v>
      </c>
    </row>
    <row r="5" spans="1:16" ht="12.75">
      <c r="A5">
        <v>7</v>
      </c>
      <c r="B5" t="s">
        <v>6</v>
      </c>
      <c r="C5" t="s">
        <v>7</v>
      </c>
      <c r="D5" s="38">
        <v>41.1</v>
      </c>
      <c r="E5" s="38">
        <v>39.9</v>
      </c>
      <c r="F5" s="38">
        <v>37.2</v>
      </c>
      <c r="G5" s="38">
        <v>32.8</v>
      </c>
      <c r="H5" s="38">
        <v>28.5</v>
      </c>
      <c r="I5" s="38">
        <v>26.2</v>
      </c>
      <c r="J5" s="38">
        <v>27</v>
      </c>
      <c r="K5" s="38">
        <v>30.6</v>
      </c>
      <c r="L5" s="38">
        <v>35.2</v>
      </c>
      <c r="M5" s="38">
        <v>38.7</v>
      </c>
      <c r="N5" s="38">
        <v>40.6</v>
      </c>
      <c r="O5" s="38">
        <v>41.2</v>
      </c>
      <c r="P5" t="s">
        <v>263</v>
      </c>
    </row>
    <row r="6" spans="1:16" ht="12.75">
      <c r="A6">
        <v>7</v>
      </c>
      <c r="B6" t="s">
        <v>6</v>
      </c>
      <c r="C6" t="s">
        <v>7</v>
      </c>
      <c r="D6" s="35">
        <v>0.065</v>
      </c>
      <c r="E6" s="35">
        <v>0.065</v>
      </c>
      <c r="F6" s="35">
        <v>0.065</v>
      </c>
      <c r="G6" s="35">
        <v>0.065</v>
      </c>
      <c r="H6" s="35">
        <v>0.065</v>
      </c>
      <c r="I6" s="35">
        <v>0.065</v>
      </c>
      <c r="J6" s="35">
        <v>0.065</v>
      </c>
      <c r="K6" s="35">
        <v>0.065</v>
      </c>
      <c r="L6" s="35">
        <v>0.065</v>
      </c>
      <c r="M6" s="35">
        <v>0.065</v>
      </c>
      <c r="N6" s="35">
        <v>0.065</v>
      </c>
      <c r="O6" s="35">
        <v>0.065</v>
      </c>
      <c r="P6" t="s">
        <v>264</v>
      </c>
    </row>
    <row r="7" spans="1:16" ht="12.75">
      <c r="A7">
        <v>7</v>
      </c>
      <c r="B7" t="s">
        <v>6</v>
      </c>
      <c r="C7" t="s">
        <v>7</v>
      </c>
      <c r="D7" s="11">
        <v>2.05761316872428</v>
      </c>
      <c r="E7" s="11">
        <v>1.5432098765432098</v>
      </c>
      <c r="F7" s="11">
        <v>1.5432098765432098</v>
      </c>
      <c r="G7" s="11">
        <v>2.05761316872428</v>
      </c>
      <c r="H7" s="11">
        <v>2.05761316872428</v>
      </c>
      <c r="I7" s="11">
        <v>2.05761316872428</v>
      </c>
      <c r="J7" s="11">
        <v>2.57201646090535</v>
      </c>
      <c r="K7" s="11">
        <v>2.57201646090535</v>
      </c>
      <c r="L7" s="11">
        <v>2.57201646090535</v>
      </c>
      <c r="M7" s="11">
        <v>2.57201646090535</v>
      </c>
      <c r="N7" s="11">
        <v>2.05761316872428</v>
      </c>
      <c r="O7" s="11">
        <v>2.05761316872428</v>
      </c>
      <c r="P7" t="s">
        <v>267</v>
      </c>
    </row>
    <row r="8" spans="1:16" ht="12.75">
      <c r="A8">
        <v>14</v>
      </c>
      <c r="B8" t="s">
        <v>11</v>
      </c>
      <c r="C8" t="s">
        <v>3</v>
      </c>
      <c r="D8" s="36">
        <v>23.7</v>
      </c>
      <c r="E8" s="36">
        <v>23.5</v>
      </c>
      <c r="F8" s="36">
        <v>20.7</v>
      </c>
      <c r="G8" s="36">
        <v>19.4</v>
      </c>
      <c r="H8" s="36">
        <v>16.1</v>
      </c>
      <c r="I8" s="36">
        <v>13.3</v>
      </c>
      <c r="J8" s="36">
        <v>13.5</v>
      </c>
      <c r="K8" s="36">
        <v>17.3</v>
      </c>
      <c r="L8" s="36">
        <v>20.4</v>
      </c>
      <c r="M8" s="36">
        <v>21.4</v>
      </c>
      <c r="N8" s="36">
        <v>23.3</v>
      </c>
      <c r="O8" s="36">
        <v>24.1</v>
      </c>
      <c r="P8" t="s">
        <v>259</v>
      </c>
    </row>
    <row r="9" spans="1:16" ht="12.75">
      <c r="A9">
        <v>14</v>
      </c>
      <c r="B9" t="s">
        <v>11</v>
      </c>
      <c r="C9" t="s">
        <v>3</v>
      </c>
      <c r="D9" s="36">
        <v>28.6</v>
      </c>
      <c r="E9" s="36">
        <v>27.3</v>
      </c>
      <c r="F9" s="36">
        <v>27.1</v>
      </c>
      <c r="G9" s="36">
        <v>25.1</v>
      </c>
      <c r="H9" s="36">
        <v>24.3</v>
      </c>
      <c r="I9" s="36">
        <v>21.2</v>
      </c>
      <c r="J9" s="36">
        <v>22</v>
      </c>
      <c r="K9" s="36">
        <v>24.2</v>
      </c>
      <c r="L9" s="36">
        <v>27.9</v>
      </c>
      <c r="M9" s="36">
        <v>27.3</v>
      </c>
      <c r="N9" s="36">
        <v>28.7</v>
      </c>
      <c r="O9" s="36">
        <v>28.9</v>
      </c>
      <c r="P9" t="s">
        <v>261</v>
      </c>
    </row>
    <row r="10" spans="1:16" ht="12.75">
      <c r="A10">
        <v>14</v>
      </c>
      <c r="B10" t="s">
        <v>11</v>
      </c>
      <c r="C10" t="s">
        <v>3</v>
      </c>
      <c r="D10" s="36">
        <v>26</v>
      </c>
      <c r="E10" s="36">
        <v>25.4</v>
      </c>
      <c r="F10" s="36">
        <v>24.3</v>
      </c>
      <c r="G10" s="36">
        <v>22.1</v>
      </c>
      <c r="H10" s="36">
        <v>19.9</v>
      </c>
      <c r="I10" s="36">
        <v>17.7</v>
      </c>
      <c r="J10" s="36">
        <v>17.9</v>
      </c>
      <c r="K10" s="36">
        <v>20.5</v>
      </c>
      <c r="L10" s="36">
        <v>23.3</v>
      </c>
      <c r="M10" s="36">
        <v>25.5</v>
      </c>
      <c r="N10" s="36">
        <v>26.3</v>
      </c>
      <c r="O10" s="36">
        <v>26.4</v>
      </c>
      <c r="P10" t="s">
        <v>262</v>
      </c>
    </row>
    <row r="11" spans="1:16" ht="12.75">
      <c r="A11">
        <v>14</v>
      </c>
      <c r="B11" t="s">
        <v>11</v>
      </c>
      <c r="C11" t="s">
        <v>3</v>
      </c>
      <c r="D11" s="38">
        <v>41.9</v>
      </c>
      <c r="E11" s="38">
        <v>40</v>
      </c>
      <c r="F11" s="38">
        <v>36.6</v>
      </c>
      <c r="G11" s="38">
        <v>31.3</v>
      </c>
      <c r="H11" s="38">
        <v>26.6</v>
      </c>
      <c r="I11" s="38">
        <v>24.1</v>
      </c>
      <c r="J11" s="38">
        <v>25</v>
      </c>
      <c r="K11" s="38">
        <v>28.9</v>
      </c>
      <c r="L11" s="38">
        <v>34.2</v>
      </c>
      <c r="M11" s="38">
        <v>38.6</v>
      </c>
      <c r="N11" s="38">
        <v>41.2</v>
      </c>
      <c r="O11" s="38">
        <v>42.1</v>
      </c>
      <c r="P11" t="s">
        <v>263</v>
      </c>
    </row>
    <row r="12" spans="1:16" ht="12.75">
      <c r="A12">
        <v>14</v>
      </c>
      <c r="B12" t="s">
        <v>11</v>
      </c>
      <c r="C12" t="s">
        <v>3</v>
      </c>
      <c r="D12" s="35">
        <v>0.061</v>
      </c>
      <c r="E12" s="35">
        <v>0.061</v>
      </c>
      <c r="F12" s="35">
        <v>0.061</v>
      </c>
      <c r="G12" s="35">
        <v>0.061</v>
      </c>
      <c r="H12" s="35">
        <v>0.061</v>
      </c>
      <c r="I12" s="35">
        <v>0.061</v>
      </c>
      <c r="J12" s="35">
        <v>0.061</v>
      </c>
      <c r="K12" s="35">
        <v>0.061</v>
      </c>
      <c r="L12" s="35">
        <v>0.061</v>
      </c>
      <c r="M12" s="35">
        <v>0.061</v>
      </c>
      <c r="N12" s="35">
        <v>0.061</v>
      </c>
      <c r="O12" s="35">
        <v>0.061</v>
      </c>
      <c r="P12" t="s">
        <v>264</v>
      </c>
    </row>
    <row r="13" spans="1:16" ht="12.75">
      <c r="A13">
        <v>14</v>
      </c>
      <c r="B13" t="s">
        <v>11</v>
      </c>
      <c r="C13" t="s">
        <v>3</v>
      </c>
      <c r="D13" s="11">
        <v>1.02880658436214</v>
      </c>
      <c r="E13" s="11">
        <v>1.02880658436214</v>
      </c>
      <c r="F13" s="11">
        <v>1.02880658436214</v>
      </c>
      <c r="G13" s="11">
        <v>1.02880658436214</v>
      </c>
      <c r="H13" s="11">
        <v>1.02880658436214</v>
      </c>
      <c r="I13" s="11">
        <v>1.02880658436214</v>
      </c>
      <c r="J13" s="11">
        <v>1.5432098765432098</v>
      </c>
      <c r="K13" s="11">
        <v>1.5432098765432098</v>
      </c>
      <c r="L13" s="11">
        <v>2.05761316872428</v>
      </c>
      <c r="M13" s="11">
        <v>2.05761316872428</v>
      </c>
      <c r="N13" s="11">
        <v>1.5432098765432098</v>
      </c>
      <c r="O13" s="11">
        <v>1.5432098765432098</v>
      </c>
      <c r="P13" t="s">
        <v>267</v>
      </c>
    </row>
    <row r="14" spans="1:16" ht="12.75">
      <c r="A14">
        <v>16</v>
      </c>
      <c r="B14" t="s">
        <v>12</v>
      </c>
      <c r="C14" t="s">
        <v>13</v>
      </c>
      <c r="D14" s="36">
        <v>27</v>
      </c>
      <c r="E14" s="36">
        <v>26.1</v>
      </c>
      <c r="F14" s="36">
        <v>25.7</v>
      </c>
      <c r="G14" s="36">
        <v>25</v>
      </c>
      <c r="H14" s="36">
        <v>21.2</v>
      </c>
      <c r="I14" s="36">
        <v>20.2</v>
      </c>
      <c r="J14" s="36">
        <v>20</v>
      </c>
      <c r="K14" s="36">
        <v>22.7</v>
      </c>
      <c r="L14" s="36">
        <v>23.2</v>
      </c>
      <c r="M14" s="36">
        <v>23.8</v>
      </c>
      <c r="N14" s="36">
        <v>23.5</v>
      </c>
      <c r="O14" s="36">
        <v>23.2</v>
      </c>
      <c r="P14" t="s">
        <v>259</v>
      </c>
    </row>
    <row r="15" spans="1:16" ht="12.75">
      <c r="A15">
        <v>16</v>
      </c>
      <c r="B15" t="s">
        <v>12</v>
      </c>
      <c r="C15" t="s">
        <v>13</v>
      </c>
      <c r="D15" s="36">
        <v>27.8</v>
      </c>
      <c r="E15" s="36">
        <v>27.9</v>
      </c>
      <c r="F15" s="36">
        <v>27.5</v>
      </c>
      <c r="G15" s="36">
        <v>27.6</v>
      </c>
      <c r="H15" s="36">
        <v>26.1</v>
      </c>
      <c r="I15" s="36">
        <v>25.2</v>
      </c>
      <c r="J15" s="36">
        <v>24.6</v>
      </c>
      <c r="K15" s="36">
        <v>25.4</v>
      </c>
      <c r="L15" s="36">
        <v>25.8</v>
      </c>
      <c r="M15" s="36">
        <v>27.7</v>
      </c>
      <c r="N15" s="36">
        <v>27.6</v>
      </c>
      <c r="O15" s="36">
        <v>27.2</v>
      </c>
      <c r="P15" t="s">
        <v>261</v>
      </c>
    </row>
    <row r="16" spans="1:16" ht="12.75">
      <c r="A16">
        <v>16</v>
      </c>
      <c r="B16" t="s">
        <v>12</v>
      </c>
      <c r="C16" t="s">
        <v>13</v>
      </c>
      <c r="D16" s="36">
        <v>27.3</v>
      </c>
      <c r="E16" s="36">
        <v>26.9</v>
      </c>
      <c r="F16" s="36">
        <v>26.5</v>
      </c>
      <c r="G16" s="36">
        <v>26.2</v>
      </c>
      <c r="H16" s="36">
        <v>23.6</v>
      </c>
      <c r="I16" s="36">
        <v>22.6</v>
      </c>
      <c r="J16" s="36">
        <v>22</v>
      </c>
      <c r="K16" s="36">
        <v>23.9</v>
      </c>
      <c r="L16" s="36">
        <v>24.1</v>
      </c>
      <c r="M16" s="36">
        <v>26.6</v>
      </c>
      <c r="N16" s="36">
        <v>25.9</v>
      </c>
      <c r="O16" s="36">
        <v>26.1</v>
      </c>
      <c r="P16" t="s">
        <v>262</v>
      </c>
    </row>
    <row r="17" spans="1:16" ht="12.75">
      <c r="A17">
        <v>16</v>
      </c>
      <c r="B17" t="s">
        <v>12</v>
      </c>
      <c r="C17" t="s">
        <v>13</v>
      </c>
      <c r="D17" s="38">
        <v>41.5</v>
      </c>
      <c r="E17" s="38">
        <v>40</v>
      </c>
      <c r="F17" s="38">
        <v>37</v>
      </c>
      <c r="G17" s="38">
        <v>32.1</v>
      </c>
      <c r="H17" s="38">
        <v>27.5</v>
      </c>
      <c r="I17" s="38">
        <v>25.1</v>
      </c>
      <c r="J17" s="38">
        <v>26</v>
      </c>
      <c r="K17" s="38">
        <v>29.8</v>
      </c>
      <c r="L17" s="38">
        <v>34.7</v>
      </c>
      <c r="M17" s="38">
        <v>38.7</v>
      </c>
      <c r="N17" s="38">
        <v>40.9</v>
      </c>
      <c r="O17" s="38">
        <v>41.7</v>
      </c>
      <c r="P17" t="s">
        <v>263</v>
      </c>
    </row>
    <row r="18" spans="1:16" ht="12.75">
      <c r="A18">
        <v>16</v>
      </c>
      <c r="B18" t="s">
        <v>12</v>
      </c>
      <c r="C18" t="s">
        <v>13</v>
      </c>
      <c r="D18" s="35">
        <v>0.065</v>
      </c>
      <c r="E18" s="35">
        <v>0.065</v>
      </c>
      <c r="F18" s="35">
        <v>0.065</v>
      </c>
      <c r="G18" s="35">
        <v>0.065</v>
      </c>
      <c r="H18" s="35">
        <v>0.065</v>
      </c>
      <c r="I18" s="35">
        <v>0.065</v>
      </c>
      <c r="J18" s="35">
        <v>0.065</v>
      </c>
      <c r="K18" s="35">
        <v>0.065</v>
      </c>
      <c r="L18" s="35">
        <v>0.065</v>
      </c>
      <c r="M18" s="35">
        <v>0.065</v>
      </c>
      <c r="N18" s="35">
        <v>0.065</v>
      </c>
      <c r="O18" s="35">
        <v>0.065</v>
      </c>
      <c r="P18" t="s">
        <v>264</v>
      </c>
    </row>
    <row r="19" spans="1:16" ht="12.75">
      <c r="A19">
        <v>16</v>
      </c>
      <c r="B19" t="s">
        <v>12</v>
      </c>
      <c r="C19" t="s">
        <v>13</v>
      </c>
      <c r="D19" s="11">
        <v>1.6666666666666665</v>
      </c>
      <c r="E19" s="11">
        <v>1.1111111111111112</v>
      </c>
      <c r="F19" s="11">
        <v>1.1111111111111112</v>
      </c>
      <c r="G19" s="11">
        <v>1.3888888888888888</v>
      </c>
      <c r="H19" s="11">
        <v>1.3888888888888888</v>
      </c>
      <c r="I19" s="11">
        <v>1.6666666666666665</v>
      </c>
      <c r="J19" s="11">
        <v>1.9444444444444444</v>
      </c>
      <c r="K19" s="11">
        <v>1.3888888888888888</v>
      </c>
      <c r="L19" s="11">
        <v>1.9444444444444444</v>
      </c>
      <c r="M19" s="11">
        <v>1.3888888888888888</v>
      </c>
      <c r="N19" s="11">
        <v>1.6666666666666665</v>
      </c>
      <c r="O19" s="11">
        <v>1.6666666666666665</v>
      </c>
      <c r="P19" t="s">
        <v>267</v>
      </c>
    </row>
    <row r="20" spans="1:16" ht="12.75">
      <c r="A20">
        <v>17</v>
      </c>
      <c r="B20" t="s">
        <v>14</v>
      </c>
      <c r="C20" t="s">
        <v>15</v>
      </c>
      <c r="D20" s="36">
        <v>17.9</v>
      </c>
      <c r="E20" s="36">
        <v>17.9</v>
      </c>
      <c r="F20" s="36">
        <v>17.4</v>
      </c>
      <c r="G20" s="36">
        <v>16</v>
      </c>
      <c r="H20" s="36">
        <v>15.7</v>
      </c>
      <c r="I20" s="36">
        <v>11.4</v>
      </c>
      <c r="J20" s="36">
        <v>12.3</v>
      </c>
      <c r="K20" s="36">
        <v>14</v>
      </c>
      <c r="L20" s="36">
        <v>14.6</v>
      </c>
      <c r="M20" s="36">
        <v>14</v>
      </c>
      <c r="N20" s="36">
        <v>16.2</v>
      </c>
      <c r="O20" s="36">
        <v>18.4</v>
      </c>
      <c r="P20" t="s">
        <v>259</v>
      </c>
    </row>
    <row r="21" spans="1:16" ht="12.75">
      <c r="A21">
        <v>17</v>
      </c>
      <c r="B21" t="s">
        <v>14</v>
      </c>
      <c r="C21" t="s">
        <v>15</v>
      </c>
      <c r="D21" s="36">
        <v>21.8</v>
      </c>
      <c r="E21" s="36">
        <v>21.9</v>
      </c>
      <c r="F21" s="36">
        <v>21.4</v>
      </c>
      <c r="G21" s="36">
        <v>19.8</v>
      </c>
      <c r="H21" s="36">
        <v>17.5</v>
      </c>
      <c r="I21" s="36">
        <v>17.6</v>
      </c>
      <c r="J21" s="36">
        <v>18.3</v>
      </c>
      <c r="K21" s="36">
        <v>18.5</v>
      </c>
      <c r="L21" s="36">
        <v>19</v>
      </c>
      <c r="M21" s="36">
        <v>22.2</v>
      </c>
      <c r="N21" s="36">
        <v>22.3</v>
      </c>
      <c r="O21" s="36">
        <v>23</v>
      </c>
      <c r="P21" t="s">
        <v>261</v>
      </c>
    </row>
    <row r="22" spans="1:16" ht="12.75">
      <c r="A22">
        <v>17</v>
      </c>
      <c r="B22" t="s">
        <v>14</v>
      </c>
      <c r="C22" t="s">
        <v>15</v>
      </c>
      <c r="D22" s="36">
        <v>19.7</v>
      </c>
      <c r="E22" s="36">
        <v>19.5</v>
      </c>
      <c r="F22" s="36">
        <v>19.1</v>
      </c>
      <c r="G22" s="36">
        <v>17.6</v>
      </c>
      <c r="H22" s="36">
        <v>16.7</v>
      </c>
      <c r="I22" s="36">
        <v>15.5</v>
      </c>
      <c r="J22" s="36">
        <v>15.2</v>
      </c>
      <c r="K22" s="36">
        <v>16</v>
      </c>
      <c r="L22" s="36">
        <v>16.9</v>
      </c>
      <c r="M22" s="36">
        <v>18.8</v>
      </c>
      <c r="N22" s="36">
        <v>19.1</v>
      </c>
      <c r="O22" s="36">
        <v>20</v>
      </c>
      <c r="P22" t="s">
        <v>262</v>
      </c>
    </row>
    <row r="23" spans="1:16" ht="12.75">
      <c r="A23">
        <v>17</v>
      </c>
      <c r="B23" t="s">
        <v>14</v>
      </c>
      <c r="C23" t="s">
        <v>15</v>
      </c>
      <c r="D23" s="38">
        <v>41.5</v>
      </c>
      <c r="E23" s="38">
        <v>40</v>
      </c>
      <c r="F23" s="38">
        <v>37</v>
      </c>
      <c r="G23" s="38">
        <v>32.1</v>
      </c>
      <c r="H23" s="38">
        <v>27.5</v>
      </c>
      <c r="I23" s="38">
        <v>25.1</v>
      </c>
      <c r="J23" s="38">
        <v>26</v>
      </c>
      <c r="K23" s="38">
        <v>29.8</v>
      </c>
      <c r="L23" s="38">
        <v>34.7</v>
      </c>
      <c r="M23" s="38">
        <v>38.7</v>
      </c>
      <c r="N23" s="38">
        <v>40.9</v>
      </c>
      <c r="O23" s="38">
        <v>41.7</v>
      </c>
      <c r="P23" t="s">
        <v>263</v>
      </c>
    </row>
    <row r="24" spans="1:16" ht="12.75">
      <c r="A24">
        <v>17</v>
      </c>
      <c r="B24" t="s">
        <v>14</v>
      </c>
      <c r="C24" t="s">
        <v>15</v>
      </c>
      <c r="D24" s="35">
        <v>0.054</v>
      </c>
      <c r="E24" s="35">
        <v>0.054</v>
      </c>
      <c r="F24" s="35">
        <v>0.054</v>
      </c>
      <c r="G24" s="35">
        <v>0.054</v>
      </c>
      <c r="H24" s="35">
        <v>0.054</v>
      </c>
      <c r="I24" s="35">
        <v>0.054</v>
      </c>
      <c r="J24" s="35">
        <v>0.054</v>
      </c>
      <c r="K24" s="35">
        <v>0.054</v>
      </c>
      <c r="L24" s="35">
        <v>0.054</v>
      </c>
      <c r="M24" s="35">
        <v>0.054</v>
      </c>
      <c r="N24" s="35">
        <v>0.054</v>
      </c>
      <c r="O24" s="35">
        <v>0.054</v>
      </c>
      <c r="P24" t="s">
        <v>264</v>
      </c>
    </row>
    <row r="25" spans="1:16" ht="12.75">
      <c r="A25">
        <v>17</v>
      </c>
      <c r="B25" t="s">
        <v>14</v>
      </c>
      <c r="C25" t="s">
        <v>15</v>
      </c>
      <c r="D25" s="11">
        <v>3.611111111111111</v>
      </c>
      <c r="E25" s="11">
        <v>3.333333333333333</v>
      </c>
      <c r="F25" s="11">
        <v>3.0555555555555554</v>
      </c>
      <c r="G25" s="11">
        <v>3.611111111111111</v>
      </c>
      <c r="H25" s="11">
        <v>5.833333333333333</v>
      </c>
      <c r="I25" s="11">
        <v>7.5</v>
      </c>
      <c r="J25" s="11">
        <v>6.944444444444445</v>
      </c>
      <c r="K25" s="11">
        <v>6.666666666666666</v>
      </c>
      <c r="L25" s="11">
        <v>7.222222222222222</v>
      </c>
      <c r="M25" s="11">
        <v>4.722222222222222</v>
      </c>
      <c r="N25" s="11">
        <v>4.166666666666667</v>
      </c>
      <c r="O25" s="11">
        <v>3.333333333333333</v>
      </c>
      <c r="P25" t="s">
        <v>267</v>
      </c>
    </row>
    <row r="26" spans="1:16" ht="12.75">
      <c r="A26">
        <v>18</v>
      </c>
      <c r="B26" t="s">
        <v>16</v>
      </c>
      <c r="C26" t="s">
        <v>17</v>
      </c>
      <c r="D26" s="36">
        <v>23.7</v>
      </c>
      <c r="E26" s="36">
        <v>24.3</v>
      </c>
      <c r="F26" s="36">
        <v>23.8</v>
      </c>
      <c r="G26" s="36">
        <v>21.8</v>
      </c>
      <c r="H26" s="36">
        <v>19.9</v>
      </c>
      <c r="I26" s="36">
        <v>17.7</v>
      </c>
      <c r="J26" s="36">
        <v>16.6</v>
      </c>
      <c r="K26" s="36">
        <v>20.8</v>
      </c>
      <c r="L26" s="36">
        <v>21.5</v>
      </c>
      <c r="M26" s="36">
        <v>22.8</v>
      </c>
      <c r="N26" s="36">
        <v>23.3</v>
      </c>
      <c r="O26" s="36">
        <v>24.4</v>
      </c>
      <c r="P26" t="s">
        <v>259</v>
      </c>
    </row>
    <row r="27" spans="1:16" ht="12.75">
      <c r="A27">
        <v>18</v>
      </c>
      <c r="B27" t="s">
        <v>16</v>
      </c>
      <c r="C27" t="s">
        <v>17</v>
      </c>
      <c r="D27" s="36">
        <v>27.7</v>
      </c>
      <c r="E27" s="36">
        <v>27.1</v>
      </c>
      <c r="F27" s="36">
        <v>27.1</v>
      </c>
      <c r="G27" s="36">
        <v>27.1</v>
      </c>
      <c r="H27" s="36">
        <v>25.4</v>
      </c>
      <c r="I27" s="36">
        <v>23.5</v>
      </c>
      <c r="J27" s="36">
        <v>28.7</v>
      </c>
      <c r="K27" s="36">
        <v>27.3</v>
      </c>
      <c r="L27" s="36">
        <v>29.9</v>
      </c>
      <c r="M27" s="36">
        <v>29.8</v>
      </c>
      <c r="N27" s="36">
        <v>28.7</v>
      </c>
      <c r="O27" s="36">
        <v>28.1</v>
      </c>
      <c r="P27" t="s">
        <v>261</v>
      </c>
    </row>
    <row r="28" spans="1:16" ht="12.75">
      <c r="A28">
        <v>18</v>
      </c>
      <c r="B28" t="s">
        <v>16</v>
      </c>
      <c r="C28" t="s">
        <v>17</v>
      </c>
      <c r="D28" s="36">
        <v>25.4</v>
      </c>
      <c r="E28" s="36">
        <v>25.4</v>
      </c>
      <c r="F28" s="36">
        <v>25</v>
      </c>
      <c r="G28" s="36">
        <v>24</v>
      </c>
      <c r="H28" s="36">
        <v>22.4</v>
      </c>
      <c r="I28" s="36">
        <v>21</v>
      </c>
      <c r="J28" s="36">
        <v>21.1</v>
      </c>
      <c r="K28" s="36">
        <v>23.4</v>
      </c>
      <c r="L28" s="36">
        <v>25.3</v>
      </c>
      <c r="M28" s="36">
        <v>26.1</v>
      </c>
      <c r="N28" s="36">
        <v>26</v>
      </c>
      <c r="O28" s="36">
        <v>25.8</v>
      </c>
      <c r="P28" t="s">
        <v>262</v>
      </c>
    </row>
    <row r="29" spans="1:16" ht="12.75">
      <c r="A29">
        <v>18</v>
      </c>
      <c r="B29" t="s">
        <v>16</v>
      </c>
      <c r="C29" t="s">
        <v>17</v>
      </c>
      <c r="D29" s="38">
        <v>41.1</v>
      </c>
      <c r="E29" s="38">
        <v>39.9</v>
      </c>
      <c r="F29" s="38">
        <v>37.2</v>
      </c>
      <c r="G29" s="38">
        <v>32.8</v>
      </c>
      <c r="H29" s="38">
        <v>28.5</v>
      </c>
      <c r="I29" s="38">
        <v>26.2</v>
      </c>
      <c r="J29" s="38">
        <v>27</v>
      </c>
      <c r="K29" s="38">
        <v>30.6</v>
      </c>
      <c r="L29" s="38">
        <v>35.2</v>
      </c>
      <c r="M29" s="38">
        <v>38.7</v>
      </c>
      <c r="N29" s="38">
        <v>40.6</v>
      </c>
      <c r="O29" s="38">
        <v>41.2</v>
      </c>
      <c r="P29" t="s">
        <v>263</v>
      </c>
    </row>
    <row r="30" spans="1:16" ht="12.75">
      <c r="A30">
        <v>18</v>
      </c>
      <c r="B30" t="s">
        <v>16</v>
      </c>
      <c r="C30" t="s">
        <v>17</v>
      </c>
      <c r="D30" s="35">
        <v>0.064</v>
      </c>
      <c r="E30" s="35">
        <v>0.064</v>
      </c>
      <c r="F30" s="35">
        <v>0.064</v>
      </c>
      <c r="G30" s="35">
        <v>0.064</v>
      </c>
      <c r="H30" s="35">
        <v>0.064</v>
      </c>
      <c r="I30" s="35">
        <v>0.064</v>
      </c>
      <c r="J30" s="35">
        <v>0.064</v>
      </c>
      <c r="K30" s="35">
        <v>0.064</v>
      </c>
      <c r="L30" s="35">
        <v>0.064</v>
      </c>
      <c r="M30" s="35">
        <v>0.064</v>
      </c>
      <c r="N30" s="35">
        <v>0.064</v>
      </c>
      <c r="O30" s="35">
        <v>0.064</v>
      </c>
      <c r="P30" t="s">
        <v>264</v>
      </c>
    </row>
    <row r="31" spans="1:16" ht="12.75">
      <c r="A31">
        <v>18</v>
      </c>
      <c r="B31" t="s">
        <v>16</v>
      </c>
      <c r="C31" t="s">
        <v>17</v>
      </c>
      <c r="D31" s="11">
        <v>3.0864197530864197</v>
      </c>
      <c r="E31" s="11">
        <v>3.0864197530864197</v>
      </c>
      <c r="F31" s="11">
        <v>3.0864197530864197</v>
      </c>
      <c r="G31" s="11">
        <v>3.0864197530864197</v>
      </c>
      <c r="H31" s="11">
        <v>3.0864197530864197</v>
      </c>
      <c r="I31" s="11">
        <v>3.60082304526749</v>
      </c>
      <c r="J31" s="11">
        <v>4.11522633744856</v>
      </c>
      <c r="K31" s="11">
        <v>4.11522633744856</v>
      </c>
      <c r="L31" s="11">
        <v>4.11522633744856</v>
      </c>
      <c r="M31" s="11">
        <v>4.11522633744856</v>
      </c>
      <c r="N31" s="11">
        <v>3.60082304526749</v>
      </c>
      <c r="O31" s="11">
        <v>3.0864197530864197</v>
      </c>
      <c r="P31" t="s">
        <v>267</v>
      </c>
    </row>
    <row r="32" spans="1:16" ht="12.75">
      <c r="A32">
        <v>24</v>
      </c>
      <c r="B32" t="s">
        <v>18</v>
      </c>
      <c r="C32" t="s">
        <v>10</v>
      </c>
      <c r="D32" s="36">
        <v>26.3</v>
      </c>
      <c r="E32" s="36">
        <v>26</v>
      </c>
      <c r="F32" s="36">
        <v>26.1</v>
      </c>
      <c r="G32" s="36">
        <v>24.3</v>
      </c>
      <c r="H32" s="36">
        <v>19.8</v>
      </c>
      <c r="I32" s="36">
        <v>19.2</v>
      </c>
      <c r="J32" s="36">
        <v>17.2</v>
      </c>
      <c r="K32" s="36">
        <v>20.8</v>
      </c>
      <c r="L32" s="36">
        <v>21.9</v>
      </c>
      <c r="M32" s="36">
        <v>24.9</v>
      </c>
      <c r="N32" s="36">
        <v>25.3</v>
      </c>
      <c r="O32" s="36">
        <v>24.8</v>
      </c>
      <c r="P32" t="s">
        <v>259</v>
      </c>
    </row>
    <row r="33" spans="1:16" ht="12.75">
      <c r="A33">
        <v>24</v>
      </c>
      <c r="B33" t="s">
        <v>18</v>
      </c>
      <c r="C33" t="s">
        <v>10</v>
      </c>
      <c r="D33" s="36">
        <v>27.1</v>
      </c>
      <c r="E33" s="36">
        <v>27.8</v>
      </c>
      <c r="F33" s="36">
        <v>27.5</v>
      </c>
      <c r="G33" s="36">
        <v>27</v>
      </c>
      <c r="H33" s="36">
        <v>24</v>
      </c>
      <c r="I33" s="36">
        <v>22.4</v>
      </c>
      <c r="J33" s="36">
        <v>23.6</v>
      </c>
      <c r="K33" s="36">
        <v>23.5</v>
      </c>
      <c r="L33" s="36">
        <v>24.2</v>
      </c>
      <c r="M33" s="36">
        <v>26.6</v>
      </c>
      <c r="N33" s="36">
        <v>28</v>
      </c>
      <c r="O33" s="36">
        <v>27</v>
      </c>
      <c r="P33" t="s">
        <v>261</v>
      </c>
    </row>
    <row r="34" spans="1:16" ht="12.75">
      <c r="A34">
        <v>24</v>
      </c>
      <c r="B34" t="s">
        <v>18</v>
      </c>
      <c r="C34" t="s">
        <v>10</v>
      </c>
      <c r="D34" s="36">
        <v>26.7</v>
      </c>
      <c r="E34" s="36">
        <v>26.6</v>
      </c>
      <c r="F34" s="36">
        <v>26.5</v>
      </c>
      <c r="G34" s="36">
        <v>25</v>
      </c>
      <c r="H34" s="36">
        <v>21.4</v>
      </c>
      <c r="I34" s="36">
        <v>20.7</v>
      </c>
      <c r="J34" s="36">
        <v>19.6</v>
      </c>
      <c r="K34" s="36">
        <v>22</v>
      </c>
      <c r="L34" s="36">
        <v>23</v>
      </c>
      <c r="M34" s="36">
        <v>25.5</v>
      </c>
      <c r="N34" s="36">
        <v>26.5</v>
      </c>
      <c r="O34" s="36">
        <v>26.2</v>
      </c>
      <c r="P34" t="s">
        <v>262</v>
      </c>
    </row>
    <row r="35" spans="1:16" ht="12.75">
      <c r="A35">
        <v>24</v>
      </c>
      <c r="B35" t="s">
        <v>18</v>
      </c>
      <c r="C35" t="s">
        <v>10</v>
      </c>
      <c r="D35" s="38">
        <v>41.5</v>
      </c>
      <c r="E35" s="38">
        <v>40</v>
      </c>
      <c r="F35" s="38">
        <v>37</v>
      </c>
      <c r="G35" s="38">
        <v>32.1</v>
      </c>
      <c r="H35" s="38">
        <v>27.5</v>
      </c>
      <c r="I35" s="38">
        <v>25.1</v>
      </c>
      <c r="J35" s="38">
        <v>26</v>
      </c>
      <c r="K35" s="38">
        <v>29.8</v>
      </c>
      <c r="L35" s="38">
        <v>34.7</v>
      </c>
      <c r="M35" s="38">
        <v>38.7</v>
      </c>
      <c r="N35" s="38">
        <v>40.9</v>
      </c>
      <c r="O35" s="38">
        <v>41.7</v>
      </c>
      <c r="P35" t="s">
        <v>263</v>
      </c>
    </row>
    <row r="36" spans="1:16" ht="12.75">
      <c r="A36">
        <v>24</v>
      </c>
      <c r="B36" t="s">
        <v>18</v>
      </c>
      <c r="C36" t="s">
        <v>10</v>
      </c>
      <c r="D36" s="35">
        <v>0.064</v>
      </c>
      <c r="E36" s="35">
        <v>0.064</v>
      </c>
      <c r="F36" s="35">
        <v>0.064</v>
      </c>
      <c r="G36" s="35">
        <v>0.064</v>
      </c>
      <c r="H36" s="35">
        <v>0.064</v>
      </c>
      <c r="I36" s="35">
        <v>0.064</v>
      </c>
      <c r="J36" s="35">
        <v>0.064</v>
      </c>
      <c r="K36" s="35">
        <v>0.064</v>
      </c>
      <c r="L36" s="35">
        <v>0.064</v>
      </c>
      <c r="M36" s="35">
        <v>0.064</v>
      </c>
      <c r="N36" s="35">
        <v>0.064</v>
      </c>
      <c r="O36" s="35">
        <v>0.064</v>
      </c>
      <c r="P36" t="s">
        <v>264</v>
      </c>
    </row>
    <row r="37" spans="1:16" ht="12.75">
      <c r="A37">
        <v>26</v>
      </c>
      <c r="B37" t="s">
        <v>19</v>
      </c>
      <c r="C37" t="s">
        <v>5</v>
      </c>
      <c r="D37" s="36">
        <v>25.6</v>
      </c>
      <c r="E37" s="36">
        <v>25.2</v>
      </c>
      <c r="F37" s="36">
        <v>25.5</v>
      </c>
      <c r="G37" s="36">
        <v>22.8</v>
      </c>
      <c r="H37" s="36">
        <v>20.1</v>
      </c>
      <c r="I37" s="36">
        <v>17.7</v>
      </c>
      <c r="J37" s="36">
        <v>17.2</v>
      </c>
      <c r="K37" s="36">
        <v>20.4</v>
      </c>
      <c r="L37" s="36">
        <v>22.1</v>
      </c>
      <c r="M37" s="36">
        <v>24.3</v>
      </c>
      <c r="N37" s="36">
        <v>24.7</v>
      </c>
      <c r="O37" s="36">
        <v>25.1</v>
      </c>
      <c r="P37" t="s">
        <v>259</v>
      </c>
    </row>
    <row r="38" spans="1:16" ht="12.75">
      <c r="A38">
        <v>26</v>
      </c>
      <c r="B38" t="s">
        <v>19</v>
      </c>
      <c r="C38" t="s">
        <v>5</v>
      </c>
      <c r="D38" s="36">
        <v>26.7</v>
      </c>
      <c r="E38" s="36">
        <v>26.5</v>
      </c>
      <c r="F38" s="36">
        <v>26.6</v>
      </c>
      <c r="G38" s="36">
        <v>25.3</v>
      </c>
      <c r="H38" s="36">
        <v>23.5</v>
      </c>
      <c r="I38" s="36">
        <v>21.7</v>
      </c>
      <c r="J38" s="36">
        <v>23.1</v>
      </c>
      <c r="K38" s="36">
        <v>23.4</v>
      </c>
      <c r="L38" s="36">
        <v>24.7</v>
      </c>
      <c r="M38" s="36">
        <v>26.7</v>
      </c>
      <c r="N38" s="36">
        <v>27</v>
      </c>
      <c r="O38" s="36">
        <v>28</v>
      </c>
      <c r="P38" t="s">
        <v>261</v>
      </c>
    </row>
    <row r="39" spans="1:16" ht="12.75">
      <c r="A39">
        <v>26</v>
      </c>
      <c r="B39" t="s">
        <v>19</v>
      </c>
      <c r="C39" t="s">
        <v>5</v>
      </c>
      <c r="D39" s="36">
        <v>26.2</v>
      </c>
      <c r="E39" s="36">
        <v>25.9</v>
      </c>
      <c r="F39" s="36">
        <v>26.1</v>
      </c>
      <c r="G39" s="36">
        <v>24.3</v>
      </c>
      <c r="H39" s="36">
        <v>22.2</v>
      </c>
      <c r="I39" s="36">
        <v>19.7</v>
      </c>
      <c r="J39" s="36">
        <v>20</v>
      </c>
      <c r="K39" s="36">
        <v>21.7</v>
      </c>
      <c r="L39" s="36">
        <v>23.2</v>
      </c>
      <c r="M39" s="36">
        <v>25.4</v>
      </c>
      <c r="N39" s="36">
        <v>25.8</v>
      </c>
      <c r="O39" s="36">
        <v>26.1</v>
      </c>
      <c r="P39" t="s">
        <v>262</v>
      </c>
    </row>
    <row r="40" spans="1:16" ht="12.75">
      <c r="A40">
        <v>26</v>
      </c>
      <c r="B40" t="s">
        <v>19</v>
      </c>
      <c r="C40" t="s">
        <v>5</v>
      </c>
      <c r="D40" s="38">
        <v>41.5</v>
      </c>
      <c r="E40" s="38">
        <v>40</v>
      </c>
      <c r="F40" s="38">
        <v>37</v>
      </c>
      <c r="G40" s="38">
        <v>32.1</v>
      </c>
      <c r="H40" s="38">
        <v>27.5</v>
      </c>
      <c r="I40" s="38">
        <v>25.1</v>
      </c>
      <c r="J40" s="38">
        <v>26</v>
      </c>
      <c r="K40" s="38">
        <v>29.8</v>
      </c>
      <c r="L40" s="38">
        <v>34.7</v>
      </c>
      <c r="M40" s="38">
        <v>38.7</v>
      </c>
      <c r="N40" s="38">
        <v>40.9</v>
      </c>
      <c r="O40" s="38">
        <v>41.7</v>
      </c>
      <c r="P40" t="s">
        <v>263</v>
      </c>
    </row>
    <row r="41" spans="1:16" ht="12.75">
      <c r="A41">
        <v>26</v>
      </c>
      <c r="B41" t="s">
        <v>19</v>
      </c>
      <c r="C41" t="s">
        <v>5</v>
      </c>
      <c r="D41" s="35">
        <v>0.064</v>
      </c>
      <c r="E41" s="35">
        <v>0.064</v>
      </c>
      <c r="F41" s="35">
        <v>0.064</v>
      </c>
      <c r="G41" s="35">
        <v>0.064</v>
      </c>
      <c r="H41" s="35">
        <v>0.064</v>
      </c>
      <c r="I41" s="35">
        <v>0.064</v>
      </c>
      <c r="J41" s="35">
        <v>0.064</v>
      </c>
      <c r="K41" s="35">
        <v>0.064</v>
      </c>
      <c r="L41" s="35">
        <v>0.064</v>
      </c>
      <c r="M41" s="35">
        <v>0.064</v>
      </c>
      <c r="N41" s="35">
        <v>0.064</v>
      </c>
      <c r="O41" s="35">
        <v>0.064</v>
      </c>
      <c r="P41" t="s">
        <v>264</v>
      </c>
    </row>
    <row r="42" spans="1:16" ht="12.75">
      <c r="A42">
        <v>26</v>
      </c>
      <c r="B42" t="s">
        <v>19</v>
      </c>
      <c r="C42" t="s">
        <v>5</v>
      </c>
      <c r="D42" s="11">
        <v>3.0555555555555554</v>
      </c>
      <c r="E42" s="11">
        <v>2.7777777777777777</v>
      </c>
      <c r="F42" s="11">
        <v>2.7777777777777777</v>
      </c>
      <c r="G42" s="11">
        <v>3.0555555555555554</v>
      </c>
      <c r="H42" s="11">
        <v>3.611111111111111</v>
      </c>
      <c r="I42" s="11">
        <v>4.166666666666667</v>
      </c>
      <c r="J42" s="11">
        <v>4.444444444444445</v>
      </c>
      <c r="K42" s="11">
        <v>4.166666666666667</v>
      </c>
      <c r="L42" s="11">
        <v>3.888888888888889</v>
      </c>
      <c r="M42" s="11">
        <v>3.611111111111111</v>
      </c>
      <c r="N42" s="11">
        <v>3.333333333333333</v>
      </c>
      <c r="O42" s="11">
        <v>3.333333333333333</v>
      </c>
      <c r="P42" t="s">
        <v>267</v>
      </c>
    </row>
    <row r="43" spans="1:16" ht="12.75">
      <c r="A43">
        <v>28</v>
      </c>
      <c r="B43" t="s">
        <v>21</v>
      </c>
      <c r="C43" t="s">
        <v>5</v>
      </c>
      <c r="D43" s="36">
        <v>23.5</v>
      </c>
      <c r="E43" s="36">
        <v>24.3</v>
      </c>
      <c r="F43" s="36">
        <v>24.1</v>
      </c>
      <c r="G43" s="36">
        <v>21.4</v>
      </c>
      <c r="H43" s="36">
        <v>16.4</v>
      </c>
      <c r="I43" s="36">
        <v>15.4</v>
      </c>
      <c r="J43" s="36">
        <v>13.6</v>
      </c>
      <c r="K43" s="36">
        <v>19.5</v>
      </c>
      <c r="L43" s="36">
        <v>14.4</v>
      </c>
      <c r="M43" s="36">
        <v>23.1</v>
      </c>
      <c r="N43" s="36">
        <v>24.4</v>
      </c>
      <c r="O43" s="36">
        <v>21.9</v>
      </c>
      <c r="P43" t="s">
        <v>259</v>
      </c>
    </row>
    <row r="44" spans="1:16" ht="12.75">
      <c r="A44">
        <v>28</v>
      </c>
      <c r="B44" t="s">
        <v>21</v>
      </c>
      <c r="C44" t="s">
        <v>5</v>
      </c>
      <c r="D44" s="36">
        <v>28.1</v>
      </c>
      <c r="E44" s="36">
        <v>27.8</v>
      </c>
      <c r="F44" s="36">
        <v>27.9</v>
      </c>
      <c r="G44" s="36">
        <v>27.7</v>
      </c>
      <c r="H44" s="36">
        <v>25.3</v>
      </c>
      <c r="I44" s="36">
        <v>27.7</v>
      </c>
      <c r="J44" s="36">
        <v>23.7</v>
      </c>
      <c r="K44" s="36">
        <v>26.2</v>
      </c>
      <c r="L44" s="36">
        <v>28.2</v>
      </c>
      <c r="M44" s="36">
        <v>28.6</v>
      </c>
      <c r="N44" s="36">
        <v>30.3</v>
      </c>
      <c r="O44" s="36">
        <v>29</v>
      </c>
      <c r="P44" t="s">
        <v>261</v>
      </c>
    </row>
    <row r="45" spans="1:16" ht="12.75">
      <c r="A45">
        <v>28</v>
      </c>
      <c r="B45" t="s">
        <v>21</v>
      </c>
      <c r="C45" t="s">
        <v>5</v>
      </c>
      <c r="D45" s="36">
        <v>26.4</v>
      </c>
      <c r="E45" s="36">
        <v>26.3</v>
      </c>
      <c r="F45" s="36">
        <v>25.8</v>
      </c>
      <c r="G45" s="36">
        <v>24.2</v>
      </c>
      <c r="H45" s="36">
        <v>22</v>
      </c>
      <c r="I45" s="36">
        <v>20.3</v>
      </c>
      <c r="J45" s="36">
        <v>20.2</v>
      </c>
      <c r="K45" s="36">
        <v>22.6</v>
      </c>
      <c r="L45" s="36">
        <v>24.5</v>
      </c>
      <c r="M45" s="36">
        <v>26</v>
      </c>
      <c r="N45" s="36">
        <v>26.8</v>
      </c>
      <c r="O45" s="36">
        <v>26.7</v>
      </c>
      <c r="P45" t="s">
        <v>262</v>
      </c>
    </row>
    <row r="46" spans="1:16" ht="12.75">
      <c r="A46">
        <v>28</v>
      </c>
      <c r="B46" t="s">
        <v>21</v>
      </c>
      <c r="C46" t="s">
        <v>5</v>
      </c>
      <c r="D46" s="38">
        <v>41.5</v>
      </c>
      <c r="E46" s="38">
        <v>40</v>
      </c>
      <c r="F46" s="38">
        <v>37</v>
      </c>
      <c r="G46" s="38">
        <v>32.1</v>
      </c>
      <c r="H46" s="38">
        <v>27.5</v>
      </c>
      <c r="I46" s="38">
        <v>25.1</v>
      </c>
      <c r="J46" s="38">
        <v>26</v>
      </c>
      <c r="K46" s="38">
        <v>29.8</v>
      </c>
      <c r="L46" s="38">
        <v>34.7</v>
      </c>
      <c r="M46" s="38">
        <v>38.7</v>
      </c>
      <c r="N46" s="38">
        <v>40.9</v>
      </c>
      <c r="O46" s="38">
        <v>41.7</v>
      </c>
      <c r="P46" t="s">
        <v>263</v>
      </c>
    </row>
    <row r="47" spans="1:16" ht="12.75">
      <c r="A47">
        <v>28</v>
      </c>
      <c r="B47" t="s">
        <v>21</v>
      </c>
      <c r="C47" t="s">
        <v>5</v>
      </c>
      <c r="D47" s="35">
        <v>0.064</v>
      </c>
      <c r="E47" s="35">
        <v>0.064</v>
      </c>
      <c r="F47" s="35">
        <v>0.064</v>
      </c>
      <c r="G47" s="35">
        <v>0.064</v>
      </c>
      <c r="H47" s="35">
        <v>0.064</v>
      </c>
      <c r="I47" s="35">
        <v>0.064</v>
      </c>
      <c r="J47" s="35">
        <v>0.064</v>
      </c>
      <c r="K47" s="35">
        <v>0.064</v>
      </c>
      <c r="L47" s="35">
        <v>0.064</v>
      </c>
      <c r="M47" s="35">
        <v>0.064</v>
      </c>
      <c r="N47" s="35">
        <v>0.064</v>
      </c>
      <c r="O47" s="35">
        <v>0.064</v>
      </c>
      <c r="P47" t="s">
        <v>264</v>
      </c>
    </row>
    <row r="48" spans="1:16" ht="12.75">
      <c r="A48">
        <v>28</v>
      </c>
      <c r="B48" t="s">
        <v>21</v>
      </c>
      <c r="C48" t="s">
        <v>5</v>
      </c>
      <c r="D48" s="11">
        <v>4.62962962962963</v>
      </c>
      <c r="E48" s="11">
        <v>4.62962962962963</v>
      </c>
      <c r="F48" s="11">
        <v>4.11522633744856</v>
      </c>
      <c r="G48" s="11">
        <v>4.11522633744856</v>
      </c>
      <c r="H48" s="11">
        <v>4.62962962962963</v>
      </c>
      <c r="I48" s="11">
        <v>5.65843621399177</v>
      </c>
      <c r="J48" s="11">
        <v>5.65843621399177</v>
      </c>
      <c r="K48" s="11">
        <v>5.65843621399177</v>
      </c>
      <c r="L48" s="11">
        <v>5.65843621399177</v>
      </c>
      <c r="M48" s="11">
        <v>5.1440329218107</v>
      </c>
      <c r="N48" s="11">
        <v>5.1440329218107</v>
      </c>
      <c r="O48" s="11">
        <v>4.62962962962963</v>
      </c>
      <c r="P48" t="s">
        <v>267</v>
      </c>
    </row>
    <row r="49" spans="1:16" ht="12.75">
      <c r="A49">
        <v>44</v>
      </c>
      <c r="B49" t="s">
        <v>22</v>
      </c>
      <c r="C49" t="s">
        <v>8</v>
      </c>
      <c r="D49" s="36">
        <v>21.1</v>
      </c>
      <c r="E49" s="36">
        <v>19</v>
      </c>
      <c r="F49" s="36">
        <v>20.9</v>
      </c>
      <c r="G49" s="36">
        <v>19.2</v>
      </c>
      <c r="H49" s="36">
        <v>17.3</v>
      </c>
      <c r="I49" s="36">
        <v>15.1</v>
      </c>
      <c r="J49" s="36">
        <v>15.1</v>
      </c>
      <c r="K49" s="36">
        <v>15.8</v>
      </c>
      <c r="L49" s="36">
        <v>18.4</v>
      </c>
      <c r="M49" s="36">
        <v>19.7</v>
      </c>
      <c r="N49" s="36">
        <v>19.6</v>
      </c>
      <c r="O49" s="36">
        <v>21.1</v>
      </c>
      <c r="P49" t="s">
        <v>259</v>
      </c>
    </row>
    <row r="50" spans="1:16" ht="12.75">
      <c r="A50">
        <v>44</v>
      </c>
      <c r="B50" t="s">
        <v>22</v>
      </c>
      <c r="C50" t="s">
        <v>8</v>
      </c>
      <c r="D50" s="36">
        <v>24.1</v>
      </c>
      <c r="E50" s="36">
        <v>25.1</v>
      </c>
      <c r="F50" s="36">
        <v>24.1</v>
      </c>
      <c r="G50" s="36">
        <v>23.3</v>
      </c>
      <c r="H50" s="36">
        <v>22.1</v>
      </c>
      <c r="I50" s="36">
        <v>20.5</v>
      </c>
      <c r="J50" s="36">
        <v>21.6</v>
      </c>
      <c r="K50" s="36">
        <v>21.9</v>
      </c>
      <c r="L50" s="36">
        <v>23.2</v>
      </c>
      <c r="M50" s="36">
        <v>24.4</v>
      </c>
      <c r="N50" s="36">
        <v>25</v>
      </c>
      <c r="O50" s="36">
        <v>24.8</v>
      </c>
      <c r="P50" t="s">
        <v>261</v>
      </c>
    </row>
    <row r="51" spans="1:16" ht="12.75">
      <c r="A51">
        <v>44</v>
      </c>
      <c r="B51" t="s">
        <v>22</v>
      </c>
      <c r="C51" t="s">
        <v>8</v>
      </c>
      <c r="D51" s="36">
        <v>22.8</v>
      </c>
      <c r="E51" s="36">
        <v>22.5</v>
      </c>
      <c r="F51" s="36">
        <v>22.4</v>
      </c>
      <c r="G51" s="36">
        <v>21</v>
      </c>
      <c r="H51" s="36">
        <v>19.5</v>
      </c>
      <c r="I51" s="36">
        <v>18.1</v>
      </c>
      <c r="J51" s="36">
        <v>17.7</v>
      </c>
      <c r="K51" s="36">
        <v>18.8</v>
      </c>
      <c r="L51" s="36">
        <v>20.5</v>
      </c>
      <c r="M51" s="36">
        <v>21.8</v>
      </c>
      <c r="N51" s="36">
        <v>22.4</v>
      </c>
      <c r="O51" s="36">
        <v>22.8</v>
      </c>
      <c r="P51" t="s">
        <v>262</v>
      </c>
    </row>
    <row r="52" spans="1:16" ht="12.75">
      <c r="A52">
        <v>44</v>
      </c>
      <c r="B52" t="s">
        <v>22</v>
      </c>
      <c r="C52" t="s">
        <v>8</v>
      </c>
      <c r="D52" s="38">
        <v>41.5</v>
      </c>
      <c r="E52" s="38">
        <v>40</v>
      </c>
      <c r="F52" s="38">
        <v>37</v>
      </c>
      <c r="G52" s="38">
        <v>32.1</v>
      </c>
      <c r="H52" s="38">
        <v>27.5</v>
      </c>
      <c r="I52" s="38">
        <v>25.1</v>
      </c>
      <c r="J52" s="38">
        <v>26</v>
      </c>
      <c r="K52" s="38">
        <v>29.8</v>
      </c>
      <c r="L52" s="38">
        <v>34.7</v>
      </c>
      <c r="M52" s="38">
        <v>38.7</v>
      </c>
      <c r="N52" s="38">
        <v>40.9</v>
      </c>
      <c r="O52" s="38">
        <v>41.7</v>
      </c>
      <c r="P52" t="s">
        <v>263</v>
      </c>
    </row>
    <row r="53" spans="1:16" ht="12.75">
      <c r="A53">
        <v>44</v>
      </c>
      <c r="B53" t="s">
        <v>22</v>
      </c>
      <c r="C53" t="s">
        <v>8</v>
      </c>
      <c r="D53" s="35">
        <v>0.057</v>
      </c>
      <c r="E53" s="35">
        <v>0.057</v>
      </c>
      <c r="F53" s="35">
        <v>0.057</v>
      </c>
      <c r="G53" s="35">
        <v>0.057</v>
      </c>
      <c r="H53" s="35">
        <v>0.057</v>
      </c>
      <c r="I53" s="35">
        <v>0.057</v>
      </c>
      <c r="J53" s="35">
        <v>0.057</v>
      </c>
      <c r="K53" s="35">
        <v>0.057</v>
      </c>
      <c r="L53" s="35">
        <v>0.057</v>
      </c>
      <c r="M53" s="35">
        <v>0.057</v>
      </c>
      <c r="N53" s="35">
        <v>0.057</v>
      </c>
      <c r="O53" s="35">
        <v>0.057</v>
      </c>
      <c r="P53" t="s">
        <v>264</v>
      </c>
    </row>
    <row r="54" spans="1:16" ht="12.75">
      <c r="A54">
        <v>44</v>
      </c>
      <c r="B54" t="s">
        <v>22</v>
      </c>
      <c r="C54" t="s">
        <v>8</v>
      </c>
      <c r="D54" s="11">
        <v>1.1111111111111112</v>
      </c>
      <c r="E54" s="11">
        <v>1.1111111111111112</v>
      </c>
      <c r="F54" s="11">
        <v>1.1111111111111112</v>
      </c>
      <c r="G54" s="11">
        <v>1.3888888888888888</v>
      </c>
      <c r="H54" s="11">
        <v>1.3888888888888888</v>
      </c>
      <c r="I54" s="11">
        <v>1.6666666666666665</v>
      </c>
      <c r="J54" s="11">
        <v>1.6666666666666665</v>
      </c>
      <c r="K54" s="11">
        <v>1.9444444444444444</v>
      </c>
      <c r="L54" s="11">
        <v>1.9444444444444444</v>
      </c>
      <c r="M54" s="11">
        <v>1.6666666666666665</v>
      </c>
      <c r="N54" s="11">
        <v>1.3888888888888888</v>
      </c>
      <c r="O54" s="11">
        <v>1.1111111111111112</v>
      </c>
      <c r="P54" t="s">
        <v>267</v>
      </c>
    </row>
    <row r="55" spans="1:16" ht="12.75">
      <c r="A55">
        <v>47</v>
      </c>
      <c r="B55" t="s">
        <v>23</v>
      </c>
      <c r="C55" t="s">
        <v>24</v>
      </c>
      <c r="D55" s="36">
        <v>26.1</v>
      </c>
      <c r="E55" s="36">
        <v>25.7</v>
      </c>
      <c r="F55" s="36">
        <v>26.1</v>
      </c>
      <c r="G55" s="36">
        <v>24.3</v>
      </c>
      <c r="H55" s="36">
        <v>20.2</v>
      </c>
      <c r="I55" s="36">
        <v>17.2</v>
      </c>
      <c r="J55" s="36">
        <v>17.2</v>
      </c>
      <c r="K55" s="36">
        <v>21.1</v>
      </c>
      <c r="L55" s="36">
        <v>21.9</v>
      </c>
      <c r="M55" s="36">
        <v>25.1</v>
      </c>
      <c r="N55" s="36">
        <v>25.5</v>
      </c>
      <c r="O55" s="36">
        <v>26.3</v>
      </c>
      <c r="P55" t="s">
        <v>259</v>
      </c>
    </row>
    <row r="56" spans="1:16" ht="12.75">
      <c r="A56">
        <v>47</v>
      </c>
      <c r="B56" t="s">
        <v>23</v>
      </c>
      <c r="C56" t="s">
        <v>24</v>
      </c>
      <c r="D56" s="36">
        <v>28</v>
      </c>
      <c r="E56" s="36">
        <v>27.9</v>
      </c>
      <c r="F56" s="36">
        <v>27.8</v>
      </c>
      <c r="G56" s="36">
        <v>27.7</v>
      </c>
      <c r="H56" s="36">
        <v>25.1</v>
      </c>
      <c r="I56" s="36">
        <v>22.8</v>
      </c>
      <c r="J56" s="36">
        <v>23</v>
      </c>
      <c r="K56" s="36">
        <v>24.1</v>
      </c>
      <c r="L56" s="36">
        <v>25.2</v>
      </c>
      <c r="M56" s="36">
        <v>27.9</v>
      </c>
      <c r="N56" s="36">
        <v>30.2</v>
      </c>
      <c r="O56" s="36">
        <v>29.6</v>
      </c>
      <c r="P56" t="s">
        <v>261</v>
      </c>
    </row>
    <row r="57" spans="1:16" ht="12.75">
      <c r="A57">
        <v>47</v>
      </c>
      <c r="B57" t="s">
        <v>23</v>
      </c>
      <c r="C57" t="s">
        <v>24</v>
      </c>
      <c r="D57" s="36">
        <v>27.1</v>
      </c>
      <c r="E57" s="36">
        <v>27</v>
      </c>
      <c r="F57" s="36">
        <v>26.9</v>
      </c>
      <c r="G57" s="36">
        <v>25.4</v>
      </c>
      <c r="H57" s="36">
        <v>22.6</v>
      </c>
      <c r="I57" s="36">
        <v>20.7</v>
      </c>
      <c r="J57" s="36">
        <v>20.2</v>
      </c>
      <c r="K57" s="36">
        <v>22.6</v>
      </c>
      <c r="L57" s="36">
        <v>23.7</v>
      </c>
      <c r="M57" s="36">
        <v>26.2</v>
      </c>
      <c r="N57" s="36">
        <v>27.2</v>
      </c>
      <c r="O57" s="36">
        <v>27.3</v>
      </c>
      <c r="P57" t="s">
        <v>262</v>
      </c>
    </row>
    <row r="58" spans="1:16" ht="12.75">
      <c r="A58">
        <v>47</v>
      </c>
      <c r="B58" t="s">
        <v>23</v>
      </c>
      <c r="C58" t="s">
        <v>24</v>
      </c>
      <c r="D58" s="38">
        <v>41.5</v>
      </c>
      <c r="E58" s="38">
        <v>40</v>
      </c>
      <c r="F58" s="38">
        <v>37</v>
      </c>
      <c r="G58" s="38">
        <v>32.1</v>
      </c>
      <c r="H58" s="38">
        <v>27.5</v>
      </c>
      <c r="I58" s="38">
        <v>25.1</v>
      </c>
      <c r="J58" s="38">
        <v>26</v>
      </c>
      <c r="K58" s="38">
        <v>29.8</v>
      </c>
      <c r="L58" s="38">
        <v>34.7</v>
      </c>
      <c r="M58" s="38">
        <v>38.7</v>
      </c>
      <c r="N58" s="38">
        <v>40.9</v>
      </c>
      <c r="O58" s="38">
        <v>41.7</v>
      </c>
      <c r="P58" t="s">
        <v>263</v>
      </c>
    </row>
    <row r="59" spans="1:16" ht="12.75">
      <c r="A59">
        <v>47</v>
      </c>
      <c r="B59" t="s">
        <v>23</v>
      </c>
      <c r="C59" t="s">
        <v>24</v>
      </c>
      <c r="D59" s="35">
        <v>0.066</v>
      </c>
      <c r="E59" s="35">
        <v>0.066</v>
      </c>
      <c r="F59" s="35">
        <v>0.066</v>
      </c>
      <c r="G59" s="35">
        <v>0.066</v>
      </c>
      <c r="H59" s="35">
        <v>0.066</v>
      </c>
      <c r="I59" s="35">
        <v>0.066</v>
      </c>
      <c r="J59" s="35">
        <v>0.066</v>
      </c>
      <c r="K59" s="35">
        <v>0.066</v>
      </c>
      <c r="L59" s="35">
        <v>0.066</v>
      </c>
      <c r="M59" s="35">
        <v>0.066</v>
      </c>
      <c r="N59" s="35">
        <v>0.066</v>
      </c>
      <c r="O59" s="35">
        <v>0.066</v>
      </c>
      <c r="P59" t="s">
        <v>264</v>
      </c>
    </row>
    <row r="60" spans="1:16" ht="12.75">
      <c r="A60">
        <v>47</v>
      </c>
      <c r="B60" t="s">
        <v>23</v>
      </c>
      <c r="C60" t="s">
        <v>24</v>
      </c>
      <c r="D60" s="11">
        <v>1.1111111111111112</v>
      </c>
      <c r="E60" s="11">
        <v>0.8333333333333333</v>
      </c>
      <c r="F60" s="11">
        <v>1.1111111111111112</v>
      </c>
      <c r="G60" s="11">
        <v>1.3888888888888888</v>
      </c>
      <c r="H60" s="11">
        <v>1.3888888888888888</v>
      </c>
      <c r="I60" s="11">
        <v>1.3888888888888888</v>
      </c>
      <c r="J60" s="11">
        <v>1.3888888888888888</v>
      </c>
      <c r="K60" s="11">
        <v>1.3888888888888888</v>
      </c>
      <c r="L60" s="11">
        <v>1.6666666666666665</v>
      </c>
      <c r="M60" s="11">
        <v>1.3888888888888888</v>
      </c>
      <c r="N60" s="11">
        <v>1.3888888888888888</v>
      </c>
      <c r="O60" s="11">
        <v>1.1111111111111112</v>
      </c>
      <c r="P60" t="s">
        <v>267</v>
      </c>
    </row>
    <row r="61" spans="1:16" ht="12.75">
      <c r="A61">
        <v>51</v>
      </c>
      <c r="B61" t="s">
        <v>25</v>
      </c>
      <c r="C61" t="s">
        <v>4</v>
      </c>
      <c r="D61" s="36">
        <v>24.7</v>
      </c>
      <c r="E61" s="36">
        <v>24.9</v>
      </c>
      <c r="F61" s="36">
        <v>24.2</v>
      </c>
      <c r="G61" s="36">
        <v>22.7</v>
      </c>
      <c r="H61" s="36">
        <v>20.6</v>
      </c>
      <c r="I61" s="36">
        <v>18.2</v>
      </c>
      <c r="J61" s="36">
        <v>18.5</v>
      </c>
      <c r="K61" s="36">
        <v>19.9</v>
      </c>
      <c r="L61" s="36">
        <v>21.7</v>
      </c>
      <c r="M61" s="36">
        <v>23.8</v>
      </c>
      <c r="N61" s="36">
        <v>25.7</v>
      </c>
      <c r="O61" s="36">
        <v>25.1</v>
      </c>
      <c r="P61" t="s">
        <v>259</v>
      </c>
    </row>
    <row r="62" spans="1:16" ht="12.75">
      <c r="A62">
        <v>51</v>
      </c>
      <c r="B62" t="s">
        <v>25</v>
      </c>
      <c r="C62" t="s">
        <v>4</v>
      </c>
      <c r="D62" s="36">
        <v>26.4</v>
      </c>
      <c r="E62" s="36">
        <v>26.4</v>
      </c>
      <c r="F62" s="36">
        <v>26</v>
      </c>
      <c r="G62" s="36">
        <v>27.5</v>
      </c>
      <c r="H62" s="36">
        <v>26.3</v>
      </c>
      <c r="I62" s="36">
        <v>22.4</v>
      </c>
      <c r="J62" s="36">
        <v>29.3</v>
      </c>
      <c r="K62" s="36">
        <v>22.3</v>
      </c>
      <c r="L62" s="36">
        <v>26.7</v>
      </c>
      <c r="M62" s="36">
        <v>27.4</v>
      </c>
      <c r="N62" s="36">
        <v>28.1</v>
      </c>
      <c r="O62" s="36">
        <v>26.8</v>
      </c>
      <c r="P62" t="s">
        <v>261</v>
      </c>
    </row>
    <row r="63" spans="1:16" ht="12.75">
      <c r="A63">
        <v>51</v>
      </c>
      <c r="B63" t="s">
        <v>25</v>
      </c>
      <c r="C63" t="s">
        <v>4</v>
      </c>
      <c r="D63" s="36">
        <v>25.4</v>
      </c>
      <c r="E63" s="36">
        <v>25.7</v>
      </c>
      <c r="F63" s="36">
        <v>25.1</v>
      </c>
      <c r="G63" s="36">
        <v>24.4</v>
      </c>
      <c r="H63" s="36">
        <v>22.5</v>
      </c>
      <c r="I63" s="36">
        <v>20.7</v>
      </c>
      <c r="J63" s="36">
        <v>22.4</v>
      </c>
      <c r="K63" s="36">
        <v>21.6</v>
      </c>
      <c r="L63" s="36">
        <v>24.5</v>
      </c>
      <c r="M63" s="36">
        <v>25.4</v>
      </c>
      <c r="N63" s="36">
        <v>26.6</v>
      </c>
      <c r="O63" s="36">
        <v>26</v>
      </c>
      <c r="P63" t="s">
        <v>262</v>
      </c>
    </row>
    <row r="64" spans="1:16" ht="12.75">
      <c r="A64">
        <v>51</v>
      </c>
      <c r="B64" t="s">
        <v>25</v>
      </c>
      <c r="C64" t="s">
        <v>4</v>
      </c>
      <c r="D64" s="38">
        <v>41.5</v>
      </c>
      <c r="E64" s="38">
        <v>40</v>
      </c>
      <c r="F64" s="38">
        <v>37</v>
      </c>
      <c r="G64" s="38">
        <v>32.1</v>
      </c>
      <c r="H64" s="38">
        <v>27.5</v>
      </c>
      <c r="I64" s="38">
        <v>25.1</v>
      </c>
      <c r="J64" s="38">
        <v>26</v>
      </c>
      <c r="K64" s="38">
        <v>29.8</v>
      </c>
      <c r="L64" s="38">
        <v>34.7</v>
      </c>
      <c r="M64" s="38">
        <v>38.7</v>
      </c>
      <c r="N64" s="38">
        <v>40.9</v>
      </c>
      <c r="O64" s="38">
        <v>41.7</v>
      </c>
      <c r="P64" t="s">
        <v>263</v>
      </c>
    </row>
    <row r="65" spans="1:16" ht="12.75">
      <c r="A65">
        <v>51</v>
      </c>
      <c r="B65" t="s">
        <v>25</v>
      </c>
      <c r="C65" t="s">
        <v>4</v>
      </c>
      <c r="D65" s="35">
        <v>0.065</v>
      </c>
      <c r="E65" s="35">
        <v>0.065</v>
      </c>
      <c r="F65" s="35">
        <v>0.065</v>
      </c>
      <c r="G65" s="35">
        <v>0.065</v>
      </c>
      <c r="H65" s="35">
        <v>0.065</v>
      </c>
      <c r="I65" s="35">
        <v>0.065</v>
      </c>
      <c r="J65" s="35">
        <v>0.065</v>
      </c>
      <c r="K65" s="35">
        <v>0.065</v>
      </c>
      <c r="L65" s="35">
        <v>0.065</v>
      </c>
      <c r="M65" s="35">
        <v>0.065</v>
      </c>
      <c r="N65" s="35">
        <v>0.065</v>
      </c>
      <c r="O65" s="35">
        <v>0.065</v>
      </c>
      <c r="P65" t="s">
        <v>264</v>
      </c>
    </row>
    <row r="66" spans="1:16" ht="12.75">
      <c r="A66">
        <v>57</v>
      </c>
      <c r="B66" t="s">
        <v>27</v>
      </c>
      <c r="C66" t="s">
        <v>20</v>
      </c>
      <c r="D66" s="36">
        <v>20.8</v>
      </c>
      <c r="E66" s="36">
        <v>19.2</v>
      </c>
      <c r="F66" s="36">
        <v>18.8</v>
      </c>
      <c r="G66" s="36">
        <v>16.1</v>
      </c>
      <c r="H66" s="36">
        <v>17.1</v>
      </c>
      <c r="I66" s="36">
        <v>14</v>
      </c>
      <c r="J66" s="36">
        <v>12.3</v>
      </c>
      <c r="K66" s="36">
        <v>15</v>
      </c>
      <c r="L66" s="36">
        <v>16.6</v>
      </c>
      <c r="M66" s="36">
        <v>18</v>
      </c>
      <c r="N66" s="36">
        <v>19.1</v>
      </c>
      <c r="O66" s="36">
        <v>19.9</v>
      </c>
      <c r="P66" t="s">
        <v>259</v>
      </c>
    </row>
    <row r="67" spans="1:16" ht="12.75">
      <c r="A67">
        <v>57</v>
      </c>
      <c r="B67" t="s">
        <v>27</v>
      </c>
      <c r="C67" t="s">
        <v>20</v>
      </c>
      <c r="D67" s="36">
        <v>22.4</v>
      </c>
      <c r="E67" s="36">
        <v>19.9</v>
      </c>
      <c r="F67" s="36">
        <v>21.2</v>
      </c>
      <c r="G67" s="36">
        <v>19.7</v>
      </c>
      <c r="H67" s="36">
        <v>18.4</v>
      </c>
      <c r="I67" s="36">
        <v>17.6</v>
      </c>
      <c r="J67" s="36">
        <v>14.7</v>
      </c>
      <c r="K67" s="36">
        <v>17.4</v>
      </c>
      <c r="L67" s="36">
        <v>18.7</v>
      </c>
      <c r="M67" s="36">
        <v>20.6</v>
      </c>
      <c r="N67" s="36">
        <v>21.3</v>
      </c>
      <c r="O67" s="36">
        <v>22.9</v>
      </c>
      <c r="P67" t="s">
        <v>261</v>
      </c>
    </row>
    <row r="68" spans="1:16" ht="12.75">
      <c r="A68">
        <v>57</v>
      </c>
      <c r="B68" t="s">
        <v>27</v>
      </c>
      <c r="C68" t="s">
        <v>20</v>
      </c>
      <c r="D68" s="36">
        <v>21.6</v>
      </c>
      <c r="E68" s="36">
        <v>19.5</v>
      </c>
      <c r="F68" s="36">
        <v>20.1</v>
      </c>
      <c r="G68" s="36">
        <v>18.2</v>
      </c>
      <c r="H68" s="36">
        <v>17.8</v>
      </c>
      <c r="I68" s="36">
        <v>15.8</v>
      </c>
      <c r="J68" s="36">
        <v>13.4</v>
      </c>
      <c r="K68" s="36">
        <v>15.9</v>
      </c>
      <c r="L68" s="36">
        <v>17.6</v>
      </c>
      <c r="M68" s="36">
        <v>19.2</v>
      </c>
      <c r="N68" s="36">
        <v>20.1</v>
      </c>
      <c r="O68" s="36">
        <v>21.6</v>
      </c>
      <c r="P68" t="s">
        <v>262</v>
      </c>
    </row>
    <row r="69" spans="1:16" ht="12.75">
      <c r="A69">
        <v>57</v>
      </c>
      <c r="B69" t="s">
        <v>27</v>
      </c>
      <c r="C69" t="s">
        <v>20</v>
      </c>
      <c r="D69" s="38">
        <v>41.5</v>
      </c>
      <c r="E69" s="38">
        <v>40</v>
      </c>
      <c r="F69" s="38">
        <v>37</v>
      </c>
      <c r="G69" s="38">
        <v>32.1</v>
      </c>
      <c r="H69" s="38">
        <v>27.5</v>
      </c>
      <c r="I69" s="38">
        <v>25.1</v>
      </c>
      <c r="J69" s="38">
        <v>26</v>
      </c>
      <c r="K69" s="38">
        <v>29.8</v>
      </c>
      <c r="L69" s="38">
        <v>34.7</v>
      </c>
      <c r="M69" s="38">
        <v>38.7</v>
      </c>
      <c r="N69" s="38">
        <v>40.9</v>
      </c>
      <c r="O69" s="38">
        <v>41.7</v>
      </c>
      <c r="P69" t="s">
        <v>263</v>
      </c>
    </row>
    <row r="70" spans="1:16" ht="12.75">
      <c r="A70">
        <v>57</v>
      </c>
      <c r="B70" t="s">
        <v>27</v>
      </c>
      <c r="C70" t="s">
        <v>20</v>
      </c>
      <c r="D70" s="35">
        <v>0.053</v>
      </c>
      <c r="E70" s="35">
        <v>0.053</v>
      </c>
      <c r="F70" s="35">
        <v>0.053</v>
      </c>
      <c r="G70" s="35">
        <v>0.053</v>
      </c>
      <c r="H70" s="35">
        <v>0.053</v>
      </c>
      <c r="I70" s="35">
        <v>0.053</v>
      </c>
      <c r="J70" s="35">
        <v>0.053</v>
      </c>
      <c r="K70" s="35">
        <v>0.053</v>
      </c>
      <c r="L70" s="35">
        <v>0.053</v>
      </c>
      <c r="M70" s="35">
        <v>0.053</v>
      </c>
      <c r="N70" s="35">
        <v>0.053</v>
      </c>
      <c r="O70" s="35">
        <v>0.053</v>
      </c>
      <c r="P70" t="s">
        <v>264</v>
      </c>
    </row>
    <row r="71" spans="1:16" ht="12.75">
      <c r="A71">
        <v>59</v>
      </c>
      <c r="B71" t="s">
        <v>28</v>
      </c>
      <c r="C71" t="s">
        <v>29</v>
      </c>
      <c r="D71" s="36">
        <v>20.4</v>
      </c>
      <c r="E71" s="36">
        <v>25.4</v>
      </c>
      <c r="F71" s="36">
        <v>24.9</v>
      </c>
      <c r="G71" s="36">
        <v>23.1</v>
      </c>
      <c r="H71" s="36">
        <v>19.8</v>
      </c>
      <c r="I71" s="36">
        <v>18.6</v>
      </c>
      <c r="J71" s="36">
        <v>15.8</v>
      </c>
      <c r="K71" s="36">
        <v>19.7</v>
      </c>
      <c r="L71" s="36">
        <v>22.6</v>
      </c>
      <c r="M71" s="36">
        <v>23.3</v>
      </c>
      <c r="N71" s="36">
        <v>25.6</v>
      </c>
      <c r="O71" s="36">
        <v>17.3</v>
      </c>
      <c r="P71" t="s">
        <v>259</v>
      </c>
    </row>
    <row r="72" spans="1:16" ht="12.75">
      <c r="A72">
        <v>59</v>
      </c>
      <c r="B72" t="s">
        <v>28</v>
      </c>
      <c r="C72" t="s">
        <v>29</v>
      </c>
      <c r="D72" s="36">
        <v>30.1</v>
      </c>
      <c r="E72" s="36">
        <v>29.6</v>
      </c>
      <c r="F72" s="36">
        <v>29</v>
      </c>
      <c r="G72" s="36">
        <v>28.1</v>
      </c>
      <c r="H72" s="36">
        <v>26.4</v>
      </c>
      <c r="I72" s="36">
        <v>29.9</v>
      </c>
      <c r="J72" s="36">
        <v>27.2</v>
      </c>
      <c r="K72" s="36">
        <v>28.8</v>
      </c>
      <c r="L72" s="36">
        <v>30.5</v>
      </c>
      <c r="M72" s="36">
        <v>30.2</v>
      </c>
      <c r="N72" s="36">
        <v>31.2</v>
      </c>
      <c r="O72" s="36">
        <v>30.8</v>
      </c>
      <c r="P72" t="s">
        <v>261</v>
      </c>
    </row>
    <row r="73" spans="1:16" ht="12.75">
      <c r="A73">
        <v>59</v>
      </c>
      <c r="B73" t="s">
        <v>28</v>
      </c>
      <c r="C73" t="s">
        <v>29</v>
      </c>
      <c r="D73" s="36">
        <v>27.8</v>
      </c>
      <c r="E73" s="36">
        <v>27.8</v>
      </c>
      <c r="F73" s="36">
        <v>27.4</v>
      </c>
      <c r="G73" s="35">
        <v>25.7</v>
      </c>
      <c r="H73" s="35">
        <v>23.7</v>
      </c>
      <c r="I73" s="36">
        <v>22.2</v>
      </c>
      <c r="J73" s="36">
        <v>21.6</v>
      </c>
      <c r="K73" s="36">
        <v>23.5</v>
      </c>
      <c r="L73" s="36">
        <v>25.7</v>
      </c>
      <c r="M73" s="36">
        <v>25.7</v>
      </c>
      <c r="N73" s="36">
        <v>28.1</v>
      </c>
      <c r="O73" s="36">
        <v>27.9</v>
      </c>
      <c r="P73" t="s">
        <v>262</v>
      </c>
    </row>
    <row r="74" spans="1:16" ht="12.75">
      <c r="A74">
        <v>59</v>
      </c>
      <c r="B74" t="s">
        <v>28</v>
      </c>
      <c r="C74" t="s">
        <v>29</v>
      </c>
      <c r="D74" s="38">
        <v>41.5</v>
      </c>
      <c r="E74" s="38">
        <v>40</v>
      </c>
      <c r="F74" s="38">
        <v>37</v>
      </c>
      <c r="G74" s="38">
        <v>32.1</v>
      </c>
      <c r="H74" s="38">
        <v>27.5</v>
      </c>
      <c r="I74" s="38">
        <v>25.1</v>
      </c>
      <c r="J74" s="38">
        <v>26</v>
      </c>
      <c r="K74" s="38">
        <v>29.8</v>
      </c>
      <c r="L74" s="38">
        <v>34.7</v>
      </c>
      <c r="M74" s="38">
        <v>38.7</v>
      </c>
      <c r="N74" s="38">
        <v>40.9</v>
      </c>
      <c r="O74" s="38">
        <v>41.7</v>
      </c>
      <c r="P74" t="s">
        <v>263</v>
      </c>
    </row>
    <row r="75" spans="1:16" ht="12.75">
      <c r="A75">
        <v>59</v>
      </c>
      <c r="B75" t="s">
        <v>28</v>
      </c>
      <c r="C75" t="s">
        <v>29</v>
      </c>
      <c r="D75" s="35">
        <v>0.066</v>
      </c>
      <c r="E75" s="35">
        <v>0.066</v>
      </c>
      <c r="F75" s="35">
        <v>0.066</v>
      </c>
      <c r="G75" s="35">
        <v>0.066</v>
      </c>
      <c r="H75" s="35">
        <v>0.066</v>
      </c>
      <c r="I75" s="35">
        <v>0.066</v>
      </c>
      <c r="J75" s="35">
        <v>0.066</v>
      </c>
      <c r="K75" s="35">
        <v>0.066</v>
      </c>
      <c r="L75" s="35">
        <v>0.066</v>
      </c>
      <c r="M75" s="35">
        <v>0.066</v>
      </c>
      <c r="N75" s="35">
        <v>0.066</v>
      </c>
      <c r="O75" s="35">
        <v>0.066</v>
      </c>
      <c r="P75" t="s">
        <v>264</v>
      </c>
    </row>
    <row r="76" spans="1:16" ht="12.75">
      <c r="A76">
        <v>59</v>
      </c>
      <c r="B76" t="s">
        <v>28</v>
      </c>
      <c r="C76" t="s">
        <v>29</v>
      </c>
      <c r="D76" s="11">
        <v>1.5432098765432098</v>
      </c>
      <c r="E76" s="11">
        <v>1.5432098765432098</v>
      </c>
      <c r="F76" s="11">
        <v>1.5432098765432098</v>
      </c>
      <c r="G76" s="11">
        <v>1.5432098765432098</v>
      </c>
      <c r="H76" s="11">
        <v>1.5432098765432098</v>
      </c>
      <c r="I76" s="11">
        <v>2.05761316872428</v>
      </c>
      <c r="J76" s="11">
        <v>2.05761316872428</v>
      </c>
      <c r="K76" s="11">
        <v>2.05761316872428</v>
      </c>
      <c r="L76" s="11">
        <v>2.57201646090535</v>
      </c>
      <c r="M76" s="11">
        <v>2.05761316872428</v>
      </c>
      <c r="N76" s="11">
        <v>2.05761316872428</v>
      </c>
      <c r="O76" s="11">
        <v>1.5432098765432098</v>
      </c>
      <c r="P76" t="s">
        <v>267</v>
      </c>
    </row>
    <row r="77" spans="1:16" ht="12.75">
      <c r="A77">
        <v>63</v>
      </c>
      <c r="B77" t="s">
        <v>30</v>
      </c>
      <c r="C77" t="s">
        <v>3</v>
      </c>
      <c r="D77" s="36">
        <v>25.9</v>
      </c>
      <c r="E77" s="36">
        <v>25.6</v>
      </c>
      <c r="F77" s="36">
        <v>24.2</v>
      </c>
      <c r="G77" s="36">
        <v>21.6</v>
      </c>
      <c r="H77" s="36">
        <v>20.5</v>
      </c>
      <c r="I77" s="36">
        <v>18</v>
      </c>
      <c r="J77" s="36">
        <v>18.7</v>
      </c>
      <c r="K77" s="36">
        <v>20.8</v>
      </c>
      <c r="L77" s="36">
        <v>24.2</v>
      </c>
      <c r="M77" s="36">
        <v>25.6</v>
      </c>
      <c r="N77" s="36">
        <v>26.2</v>
      </c>
      <c r="O77" s="36">
        <v>26.2</v>
      </c>
      <c r="P77" t="s">
        <v>259</v>
      </c>
    </row>
    <row r="78" spans="1:16" ht="12.75">
      <c r="A78">
        <v>63</v>
      </c>
      <c r="B78" t="s">
        <v>30</v>
      </c>
      <c r="C78" t="s">
        <v>3</v>
      </c>
      <c r="D78" s="36">
        <v>28.8</v>
      </c>
      <c r="E78" s="36">
        <v>30</v>
      </c>
      <c r="F78" s="36">
        <v>28.5</v>
      </c>
      <c r="G78" s="36">
        <v>26.8</v>
      </c>
      <c r="H78" s="36">
        <v>25.1</v>
      </c>
      <c r="I78" s="36">
        <v>22.8</v>
      </c>
      <c r="J78" s="36">
        <v>24.4</v>
      </c>
      <c r="K78" s="36">
        <v>22.6</v>
      </c>
      <c r="L78" s="36">
        <v>25.9</v>
      </c>
      <c r="M78" s="36">
        <v>27.9</v>
      </c>
      <c r="N78" s="36">
        <v>28.3</v>
      </c>
      <c r="O78" s="36">
        <v>28.7</v>
      </c>
      <c r="P78" t="s">
        <v>261</v>
      </c>
    </row>
    <row r="79" spans="1:16" ht="12.75">
      <c r="A79">
        <v>63</v>
      </c>
      <c r="B79" t="s">
        <v>30</v>
      </c>
      <c r="C79" t="s">
        <v>3</v>
      </c>
      <c r="D79" s="36">
        <v>27.4</v>
      </c>
      <c r="E79" s="36">
        <v>27.2</v>
      </c>
      <c r="F79" s="36">
        <v>26.1</v>
      </c>
      <c r="G79" s="36">
        <v>24</v>
      </c>
      <c r="H79" s="36">
        <v>22</v>
      </c>
      <c r="I79" s="36">
        <v>20.3</v>
      </c>
      <c r="J79" s="36">
        <v>20.9</v>
      </c>
      <c r="K79" s="36">
        <v>21.9</v>
      </c>
      <c r="L79" s="36">
        <v>25.1</v>
      </c>
      <c r="M79" s="36">
        <v>26.7</v>
      </c>
      <c r="N79" s="36">
        <v>27.4</v>
      </c>
      <c r="O79" s="36">
        <v>27.6</v>
      </c>
      <c r="P79" t="s">
        <v>262</v>
      </c>
    </row>
    <row r="80" spans="1:16" ht="12.75">
      <c r="A80">
        <v>63</v>
      </c>
      <c r="B80" t="s">
        <v>30</v>
      </c>
      <c r="C80" t="s">
        <v>3</v>
      </c>
      <c r="D80" s="38">
        <v>41.5</v>
      </c>
      <c r="E80" s="38">
        <v>40</v>
      </c>
      <c r="F80" s="38">
        <v>37</v>
      </c>
      <c r="G80" s="38">
        <v>32.1</v>
      </c>
      <c r="H80" s="38">
        <v>27.5</v>
      </c>
      <c r="I80" s="38">
        <v>25.1</v>
      </c>
      <c r="J80" s="38">
        <v>26</v>
      </c>
      <c r="K80" s="38">
        <v>29.8</v>
      </c>
      <c r="L80" s="38">
        <v>34.7</v>
      </c>
      <c r="M80" s="38">
        <v>38.7</v>
      </c>
      <c r="N80" s="38">
        <v>40.9</v>
      </c>
      <c r="O80" s="38">
        <v>41.7</v>
      </c>
      <c r="P80" t="s">
        <v>263</v>
      </c>
    </row>
    <row r="81" spans="1:16" ht="12.75">
      <c r="A81">
        <v>63</v>
      </c>
      <c r="B81" t="s">
        <v>30</v>
      </c>
      <c r="C81" t="s">
        <v>3</v>
      </c>
      <c r="D81" s="35">
        <v>0.064</v>
      </c>
      <c r="E81" s="35">
        <v>0.064</v>
      </c>
      <c r="F81" s="35">
        <v>0.064</v>
      </c>
      <c r="G81" s="35">
        <v>0.064</v>
      </c>
      <c r="H81" s="35">
        <v>0.064</v>
      </c>
      <c r="I81" s="35">
        <v>0.064</v>
      </c>
      <c r="J81" s="35">
        <v>0.064</v>
      </c>
      <c r="K81" s="35">
        <v>0.064</v>
      </c>
      <c r="L81" s="35">
        <v>0.064</v>
      </c>
      <c r="M81" s="35">
        <v>0.064</v>
      </c>
      <c r="N81" s="35">
        <v>0.064</v>
      </c>
      <c r="O81" s="35">
        <v>0.064</v>
      </c>
      <c r="P81" t="s">
        <v>264</v>
      </c>
    </row>
    <row r="82" spans="1:16" ht="12.75">
      <c r="A82">
        <v>66</v>
      </c>
      <c r="B82" t="s">
        <v>31</v>
      </c>
      <c r="C82" t="s">
        <v>13</v>
      </c>
      <c r="D82" s="12">
        <v>3.0864197530864197</v>
      </c>
      <c r="E82" s="12">
        <v>2.57201646090535</v>
      </c>
      <c r="F82" s="12">
        <v>2.05761316872428</v>
      </c>
      <c r="G82" s="12">
        <v>2.05761316872428</v>
      </c>
      <c r="H82" s="12">
        <v>2.57201646090535</v>
      </c>
      <c r="I82" s="12">
        <v>2.57201646090535</v>
      </c>
      <c r="J82" s="12">
        <v>3.0864197530864197</v>
      </c>
      <c r="K82" s="12">
        <v>3.0864197530864197</v>
      </c>
      <c r="L82" s="12">
        <v>3.0864197530864197</v>
      </c>
      <c r="M82" s="12">
        <v>3.0864197530864197</v>
      </c>
      <c r="N82" s="12">
        <v>2.57201646090535</v>
      </c>
      <c r="O82" s="12">
        <v>2.57201646090535</v>
      </c>
      <c r="P82" t="s">
        <v>267</v>
      </c>
    </row>
    <row r="83" spans="1:16" ht="12.75">
      <c r="A83">
        <v>68</v>
      </c>
      <c r="B83" t="s">
        <v>32</v>
      </c>
      <c r="C83" t="s">
        <v>24</v>
      </c>
      <c r="D83" s="36">
        <v>24</v>
      </c>
      <c r="E83" s="36">
        <v>24</v>
      </c>
      <c r="F83" s="36">
        <v>23.8</v>
      </c>
      <c r="G83" s="36">
        <v>21</v>
      </c>
      <c r="H83" s="36">
        <v>19.1</v>
      </c>
      <c r="I83" s="36">
        <v>15</v>
      </c>
      <c r="J83" s="36">
        <v>15.9</v>
      </c>
      <c r="K83" s="36">
        <v>18</v>
      </c>
      <c r="L83" s="36">
        <v>21.4</v>
      </c>
      <c r="M83" s="36">
        <v>23.9</v>
      </c>
      <c r="N83" s="36">
        <v>22.4</v>
      </c>
      <c r="O83" s="36">
        <v>23.1</v>
      </c>
      <c r="P83" t="s">
        <v>259</v>
      </c>
    </row>
    <row r="84" spans="1:16" ht="12.75">
      <c r="A84">
        <v>68</v>
      </c>
      <c r="B84" t="s">
        <v>32</v>
      </c>
      <c r="C84" t="s">
        <v>24</v>
      </c>
      <c r="D84" s="36">
        <v>27.4</v>
      </c>
      <c r="E84" s="36">
        <v>27.1</v>
      </c>
      <c r="F84" s="36">
        <v>27.3</v>
      </c>
      <c r="G84" s="36">
        <v>26.6</v>
      </c>
      <c r="H84" s="36">
        <v>25.2</v>
      </c>
      <c r="I84" s="36">
        <v>23.1</v>
      </c>
      <c r="J84" s="36">
        <v>23.7</v>
      </c>
      <c r="K84" s="36">
        <v>24.7</v>
      </c>
      <c r="L84" s="36">
        <v>27</v>
      </c>
      <c r="M84" s="36">
        <v>27.5</v>
      </c>
      <c r="N84" s="36">
        <v>28.3</v>
      </c>
      <c r="O84" s="36">
        <v>27.6</v>
      </c>
      <c r="P84" t="s">
        <v>261</v>
      </c>
    </row>
    <row r="85" spans="1:16" ht="12.75">
      <c r="A85">
        <v>68</v>
      </c>
      <c r="B85" t="s">
        <v>32</v>
      </c>
      <c r="C85" t="s">
        <v>24</v>
      </c>
      <c r="D85" s="36">
        <v>26</v>
      </c>
      <c r="E85" s="36">
        <v>25.9</v>
      </c>
      <c r="F85" s="36">
        <v>25.5</v>
      </c>
      <c r="G85" s="36">
        <v>24</v>
      </c>
      <c r="H85" s="36">
        <v>22.2</v>
      </c>
      <c r="I85" s="36">
        <v>20.4</v>
      </c>
      <c r="J85" s="36">
        <v>20.3</v>
      </c>
      <c r="K85" s="36">
        <v>21.9</v>
      </c>
      <c r="L85" s="36">
        <v>23.9</v>
      </c>
      <c r="M85" s="36">
        <v>25.3</v>
      </c>
      <c r="N85" s="36">
        <v>25.7</v>
      </c>
      <c r="O85" s="36">
        <v>25.9</v>
      </c>
      <c r="P85" t="s">
        <v>262</v>
      </c>
    </row>
    <row r="86" spans="1:16" ht="12.75">
      <c r="A86">
        <v>68</v>
      </c>
      <c r="B86" t="s">
        <v>32</v>
      </c>
      <c r="C86" t="s">
        <v>24</v>
      </c>
      <c r="D86" s="38">
        <v>41.5</v>
      </c>
      <c r="E86" s="38">
        <v>40</v>
      </c>
      <c r="F86" s="38">
        <v>37</v>
      </c>
      <c r="G86" s="38">
        <v>32.1</v>
      </c>
      <c r="H86" s="38">
        <v>27.5</v>
      </c>
      <c r="I86" s="38">
        <v>25.1</v>
      </c>
      <c r="J86" s="38">
        <v>26</v>
      </c>
      <c r="K86" s="38">
        <v>29.8</v>
      </c>
      <c r="L86" s="38">
        <v>34.7</v>
      </c>
      <c r="M86" s="38">
        <v>38.7</v>
      </c>
      <c r="N86" s="38">
        <v>40.9</v>
      </c>
      <c r="O86" s="38">
        <v>41.7</v>
      </c>
      <c r="P86" t="s">
        <v>263</v>
      </c>
    </row>
    <row r="87" spans="1:16" ht="12.75">
      <c r="A87">
        <v>68</v>
      </c>
      <c r="B87" t="s">
        <v>32</v>
      </c>
      <c r="C87" t="s">
        <v>24</v>
      </c>
      <c r="D87" s="35">
        <v>0.065</v>
      </c>
      <c r="E87" s="35">
        <v>0.065</v>
      </c>
      <c r="F87" s="35">
        <v>0.065</v>
      </c>
      <c r="G87" s="35">
        <v>0.065</v>
      </c>
      <c r="H87" s="35">
        <v>0.065</v>
      </c>
      <c r="I87" s="35">
        <v>0.065</v>
      </c>
      <c r="J87" s="35">
        <v>0.065</v>
      </c>
      <c r="K87" s="35">
        <v>0.065</v>
      </c>
      <c r="L87" s="35">
        <v>0.065</v>
      </c>
      <c r="M87" s="35">
        <v>0.065</v>
      </c>
      <c r="N87" s="35">
        <v>0.065</v>
      </c>
      <c r="O87" s="35">
        <v>0.065</v>
      </c>
      <c r="P87" t="s">
        <v>264</v>
      </c>
    </row>
    <row r="88" spans="1:16" ht="12.75">
      <c r="A88">
        <v>68</v>
      </c>
      <c r="B88" t="s">
        <v>32</v>
      </c>
      <c r="C88" t="s">
        <v>24</v>
      </c>
      <c r="D88" s="11">
        <v>1.9444444444444444</v>
      </c>
      <c r="E88" s="11">
        <v>1.9444444444444444</v>
      </c>
      <c r="F88" s="11">
        <v>1.9444444444444444</v>
      </c>
      <c r="G88" s="11">
        <v>2.2222222222222223</v>
      </c>
      <c r="H88" s="11">
        <v>2.7777777777777777</v>
      </c>
      <c r="I88" s="11">
        <v>3.0555555555555554</v>
      </c>
      <c r="J88" s="11">
        <v>3.333333333333333</v>
      </c>
      <c r="K88" s="11">
        <v>3.0555555555555554</v>
      </c>
      <c r="L88" s="11">
        <v>3.0555555555555554</v>
      </c>
      <c r="M88" s="11">
        <v>2.7777777777777777</v>
      </c>
      <c r="N88" s="11">
        <v>2.5</v>
      </c>
      <c r="O88" s="11">
        <v>2.2222222222222223</v>
      </c>
      <c r="P88" t="s">
        <v>267</v>
      </c>
    </row>
    <row r="89" spans="1:16" ht="12.75">
      <c r="A89">
        <v>69</v>
      </c>
      <c r="B89" t="s">
        <v>33</v>
      </c>
      <c r="C89" t="s">
        <v>3</v>
      </c>
      <c r="D89" s="36">
        <v>25.5</v>
      </c>
      <c r="E89" s="36">
        <v>25</v>
      </c>
      <c r="F89" s="36">
        <v>24.6</v>
      </c>
      <c r="G89" s="36">
        <v>21.1</v>
      </c>
      <c r="H89" s="36">
        <v>15.4</v>
      </c>
      <c r="I89" s="36">
        <v>15</v>
      </c>
      <c r="J89" s="36">
        <v>14.6</v>
      </c>
      <c r="K89" s="36">
        <v>19</v>
      </c>
      <c r="L89" s="36">
        <v>21.5</v>
      </c>
      <c r="M89" s="36">
        <v>23.7</v>
      </c>
      <c r="N89" s="36">
        <v>25.4</v>
      </c>
      <c r="O89" s="36">
        <v>25.6</v>
      </c>
      <c r="P89" t="s">
        <v>259</v>
      </c>
    </row>
    <row r="90" spans="1:16" ht="12.75">
      <c r="A90">
        <v>69</v>
      </c>
      <c r="B90" t="s">
        <v>33</v>
      </c>
      <c r="C90" t="s">
        <v>3</v>
      </c>
      <c r="D90" s="36">
        <v>28.2</v>
      </c>
      <c r="E90" s="36">
        <v>28.1</v>
      </c>
      <c r="F90" s="36">
        <v>28</v>
      </c>
      <c r="G90" s="36">
        <v>26.1</v>
      </c>
      <c r="H90" s="36">
        <v>22.8</v>
      </c>
      <c r="I90" s="36">
        <v>20.4</v>
      </c>
      <c r="J90" s="36">
        <v>22.9</v>
      </c>
      <c r="K90" s="36">
        <v>24.5</v>
      </c>
      <c r="L90" s="36">
        <v>24.4</v>
      </c>
      <c r="M90" s="36">
        <v>27.8</v>
      </c>
      <c r="N90" s="36">
        <v>28.6</v>
      </c>
      <c r="O90" s="36">
        <v>28.5</v>
      </c>
      <c r="P90" t="s">
        <v>261</v>
      </c>
    </row>
    <row r="91" spans="1:16" ht="12.75">
      <c r="A91">
        <v>69</v>
      </c>
      <c r="B91" t="s">
        <v>33</v>
      </c>
      <c r="C91" t="s">
        <v>3</v>
      </c>
      <c r="D91" s="36">
        <v>26.8</v>
      </c>
      <c r="E91" s="36">
        <v>26.5</v>
      </c>
      <c r="F91" s="36">
        <v>25.9</v>
      </c>
      <c r="G91" s="36">
        <v>23.4</v>
      </c>
      <c r="H91" s="36">
        <v>20.4</v>
      </c>
      <c r="I91" s="36">
        <v>18.3</v>
      </c>
      <c r="J91" s="36">
        <v>18.5</v>
      </c>
      <c r="K91" s="36">
        <v>21.1</v>
      </c>
      <c r="L91" s="36">
        <v>22.8</v>
      </c>
      <c r="M91" s="36">
        <v>26</v>
      </c>
      <c r="N91" s="36">
        <v>26.9</v>
      </c>
      <c r="O91" s="36">
        <v>27.1</v>
      </c>
      <c r="P91" t="s">
        <v>262</v>
      </c>
    </row>
    <row r="92" spans="1:16" ht="12.75">
      <c r="A92">
        <v>69</v>
      </c>
      <c r="B92" t="s">
        <v>33</v>
      </c>
      <c r="C92" t="s">
        <v>3</v>
      </c>
      <c r="D92" s="38">
        <v>41.9</v>
      </c>
      <c r="E92" s="38">
        <v>40</v>
      </c>
      <c r="F92" s="38">
        <v>36.6</v>
      </c>
      <c r="G92" s="38">
        <v>31.3</v>
      </c>
      <c r="H92" s="38">
        <v>26.6</v>
      </c>
      <c r="I92" s="38">
        <v>24.1</v>
      </c>
      <c r="J92" s="38">
        <v>25</v>
      </c>
      <c r="K92" s="38">
        <v>28.9</v>
      </c>
      <c r="L92" s="38">
        <v>34.2</v>
      </c>
      <c r="M92" s="38">
        <v>38.6</v>
      </c>
      <c r="N92" s="38">
        <v>41.2</v>
      </c>
      <c r="O92" s="38">
        <v>42.1</v>
      </c>
      <c r="P92" t="s">
        <v>263</v>
      </c>
    </row>
    <row r="93" spans="1:16" ht="12.75">
      <c r="A93">
        <v>69</v>
      </c>
      <c r="B93" t="s">
        <v>33</v>
      </c>
      <c r="C93" t="s">
        <v>3</v>
      </c>
      <c r="D93" s="35">
        <v>0.063</v>
      </c>
      <c r="E93" s="35">
        <v>0.063</v>
      </c>
      <c r="F93" s="35">
        <v>0.063</v>
      </c>
      <c r="G93" s="35">
        <v>0.063</v>
      </c>
      <c r="H93" s="35">
        <v>0.063</v>
      </c>
      <c r="I93" s="35">
        <v>0.063</v>
      </c>
      <c r="J93" s="35">
        <v>0.063</v>
      </c>
      <c r="K93" s="35">
        <v>0.063</v>
      </c>
      <c r="L93" s="35">
        <v>0.063</v>
      </c>
      <c r="M93" s="35">
        <v>0.063</v>
      </c>
      <c r="N93" s="35">
        <v>0.063</v>
      </c>
      <c r="O93" s="35">
        <v>0.063</v>
      </c>
      <c r="P93" t="s">
        <v>264</v>
      </c>
    </row>
    <row r="94" spans="1:16" ht="12.75">
      <c r="A94">
        <v>69</v>
      </c>
      <c r="B94" t="s">
        <v>33</v>
      </c>
      <c r="C94" t="s">
        <v>3</v>
      </c>
      <c r="D94" s="11">
        <v>5</v>
      </c>
      <c r="E94" s="11">
        <v>4.722222222222222</v>
      </c>
      <c r="F94" s="11">
        <v>4.444444444444445</v>
      </c>
      <c r="G94" s="11">
        <v>4.444444444444445</v>
      </c>
      <c r="H94" s="11">
        <v>4.166666666666667</v>
      </c>
      <c r="I94" s="11">
        <v>4.166666666666667</v>
      </c>
      <c r="J94" s="11">
        <v>5</v>
      </c>
      <c r="K94" s="11">
        <v>5.555555555555555</v>
      </c>
      <c r="L94" s="11">
        <v>6.111111111111111</v>
      </c>
      <c r="M94" s="11">
        <v>6.666666666666666</v>
      </c>
      <c r="N94" s="11">
        <v>6.111111111111111</v>
      </c>
      <c r="O94" s="11">
        <v>5</v>
      </c>
      <c r="P94" t="s">
        <v>267</v>
      </c>
    </row>
    <row r="95" spans="1:16" ht="12.75">
      <c r="A95">
        <v>70</v>
      </c>
      <c r="B95" t="s">
        <v>34</v>
      </c>
      <c r="C95" t="s">
        <v>20</v>
      </c>
      <c r="D95" s="36">
        <v>15.8</v>
      </c>
      <c r="E95" s="36">
        <v>13.5</v>
      </c>
      <c r="F95" s="36">
        <v>13.2</v>
      </c>
      <c r="G95" s="36">
        <v>15.1</v>
      </c>
      <c r="H95" s="36">
        <v>13.2</v>
      </c>
      <c r="I95" s="36">
        <v>13.3</v>
      </c>
      <c r="J95" s="36">
        <v>12.4</v>
      </c>
      <c r="K95" s="36">
        <v>13.2</v>
      </c>
      <c r="L95" s="36">
        <v>13.8</v>
      </c>
      <c r="M95" s="36">
        <v>10</v>
      </c>
      <c r="N95" s="36">
        <v>11.4</v>
      </c>
      <c r="O95" s="36">
        <v>16.6</v>
      </c>
      <c r="P95" t="s">
        <v>259</v>
      </c>
    </row>
    <row r="96" spans="1:16" ht="12.75">
      <c r="A96">
        <v>70</v>
      </c>
      <c r="B96" t="s">
        <v>34</v>
      </c>
      <c r="C96" t="s">
        <v>20</v>
      </c>
      <c r="D96" s="36">
        <v>18</v>
      </c>
      <c r="E96" s="36">
        <v>16.7</v>
      </c>
      <c r="F96" s="36">
        <v>17.9</v>
      </c>
      <c r="G96" s="36">
        <v>17</v>
      </c>
      <c r="H96" s="36">
        <v>16.5</v>
      </c>
      <c r="I96" s="36">
        <v>15.3</v>
      </c>
      <c r="J96" s="36">
        <v>15.4</v>
      </c>
      <c r="K96" s="36">
        <v>16.8</v>
      </c>
      <c r="L96" s="36">
        <v>16.7</v>
      </c>
      <c r="M96" s="36">
        <v>17.7</v>
      </c>
      <c r="N96" s="36">
        <v>18.1</v>
      </c>
      <c r="O96" s="36">
        <v>18.7</v>
      </c>
      <c r="P96" t="s">
        <v>261</v>
      </c>
    </row>
    <row r="97" spans="1:16" ht="12.75">
      <c r="A97">
        <v>70</v>
      </c>
      <c r="B97" t="s">
        <v>34</v>
      </c>
      <c r="C97" t="s">
        <v>20</v>
      </c>
      <c r="D97" s="36">
        <v>17</v>
      </c>
      <c r="E97" s="36">
        <v>16</v>
      </c>
      <c r="F97" s="36">
        <v>16.2</v>
      </c>
      <c r="G97" s="36">
        <v>16</v>
      </c>
      <c r="H97" s="36">
        <v>15.3</v>
      </c>
      <c r="I97" s="36">
        <v>14.3</v>
      </c>
      <c r="J97" s="36">
        <v>13.8</v>
      </c>
      <c r="K97" s="36">
        <v>14.1</v>
      </c>
      <c r="L97" s="36">
        <v>15.2</v>
      </c>
      <c r="M97" s="36">
        <v>16</v>
      </c>
      <c r="N97" s="36">
        <v>16.3</v>
      </c>
      <c r="O97" s="36">
        <v>17.5</v>
      </c>
      <c r="P97" t="s">
        <v>262</v>
      </c>
    </row>
    <row r="98" spans="1:16" ht="12.75">
      <c r="A98">
        <v>70</v>
      </c>
      <c r="B98" t="s">
        <v>34</v>
      </c>
      <c r="C98" t="s">
        <v>20</v>
      </c>
      <c r="D98" s="38">
        <v>41.5</v>
      </c>
      <c r="E98" s="38">
        <v>40</v>
      </c>
      <c r="F98" s="38">
        <v>37</v>
      </c>
      <c r="G98" s="38">
        <v>32.1</v>
      </c>
      <c r="H98" s="38">
        <v>27.5</v>
      </c>
      <c r="I98" s="38">
        <v>25.1</v>
      </c>
      <c r="J98" s="38">
        <v>26</v>
      </c>
      <c r="K98" s="38">
        <v>29.8</v>
      </c>
      <c r="L98" s="38">
        <v>34.7</v>
      </c>
      <c r="M98" s="38">
        <v>38.7</v>
      </c>
      <c r="N98" s="38">
        <v>40.9</v>
      </c>
      <c r="O98" s="38">
        <v>41.7</v>
      </c>
      <c r="P98" t="s">
        <v>263</v>
      </c>
    </row>
    <row r="99" spans="1:16" ht="12.75">
      <c r="A99">
        <v>70</v>
      </c>
      <c r="B99" t="s">
        <v>34</v>
      </c>
      <c r="C99" t="s">
        <v>20</v>
      </c>
      <c r="D99" s="35">
        <v>0.051</v>
      </c>
      <c r="E99" s="35">
        <v>0.051</v>
      </c>
      <c r="F99" s="35">
        <v>0.051</v>
      </c>
      <c r="G99" s="35">
        <v>0.051</v>
      </c>
      <c r="H99" s="35">
        <v>0.051</v>
      </c>
      <c r="I99" s="35">
        <v>0.051</v>
      </c>
      <c r="J99" s="35">
        <v>0.051</v>
      </c>
      <c r="K99" s="35">
        <v>0.051</v>
      </c>
      <c r="L99" s="35">
        <v>0.051</v>
      </c>
      <c r="M99" s="35">
        <v>0.051</v>
      </c>
      <c r="N99" s="35">
        <v>0.051</v>
      </c>
      <c r="O99" s="35">
        <v>0.051</v>
      </c>
      <c r="P99" t="s">
        <v>264</v>
      </c>
    </row>
    <row r="100" spans="1:16" ht="12.75">
      <c r="A100">
        <v>70</v>
      </c>
      <c r="B100" t="s">
        <v>34</v>
      </c>
      <c r="C100" t="s">
        <v>20</v>
      </c>
      <c r="D100" s="11">
        <v>4.722222222222222</v>
      </c>
      <c r="E100" s="11">
        <v>4.722222222222222</v>
      </c>
      <c r="F100" s="11">
        <v>4.722222222222222</v>
      </c>
      <c r="G100" s="11">
        <v>5</v>
      </c>
      <c r="H100" s="11">
        <v>5</v>
      </c>
      <c r="I100" s="11">
        <v>4.722222222222222</v>
      </c>
      <c r="J100" s="11">
        <v>5.277777777777778</v>
      </c>
      <c r="K100" s="11">
        <v>5.277777777777778</v>
      </c>
      <c r="L100" s="11">
        <v>6.111111111111111</v>
      </c>
      <c r="M100" s="11">
        <v>5.833333333333333</v>
      </c>
      <c r="N100" s="11">
        <v>5.555555555555555</v>
      </c>
      <c r="O100" s="11">
        <v>4.722222222222222</v>
      </c>
      <c r="P100" t="s">
        <v>267</v>
      </c>
    </row>
    <row r="101" spans="1:16" ht="12.75">
      <c r="A101">
        <v>75</v>
      </c>
      <c r="B101" t="s">
        <v>37</v>
      </c>
      <c r="C101" t="s">
        <v>9</v>
      </c>
      <c r="D101" s="36">
        <v>21.8</v>
      </c>
      <c r="E101" s="36">
        <v>22.4</v>
      </c>
      <c r="F101" s="36">
        <v>21.9</v>
      </c>
      <c r="G101" s="36">
        <v>19.4</v>
      </c>
      <c r="H101" s="36">
        <v>18.6</v>
      </c>
      <c r="I101" s="36">
        <v>16.5</v>
      </c>
      <c r="J101" s="36">
        <v>15.4</v>
      </c>
      <c r="K101" s="36">
        <v>17.7</v>
      </c>
      <c r="L101" s="36">
        <v>19.8</v>
      </c>
      <c r="M101" s="36">
        <v>21.3</v>
      </c>
      <c r="N101" s="36">
        <v>21.4</v>
      </c>
      <c r="O101" s="36">
        <v>21.1</v>
      </c>
      <c r="P101" t="s">
        <v>259</v>
      </c>
    </row>
    <row r="102" spans="1:16" ht="12.75">
      <c r="A102">
        <v>75</v>
      </c>
      <c r="B102" t="s">
        <v>37</v>
      </c>
      <c r="C102" t="s">
        <v>9</v>
      </c>
      <c r="D102" s="36">
        <v>26.4</v>
      </c>
      <c r="E102" s="36">
        <v>27.1</v>
      </c>
      <c r="F102" s="36">
        <v>27</v>
      </c>
      <c r="G102" s="36">
        <v>25.8</v>
      </c>
      <c r="H102" s="36">
        <v>24.7</v>
      </c>
      <c r="I102" s="36">
        <v>29.6</v>
      </c>
      <c r="J102" s="36">
        <v>28.5</v>
      </c>
      <c r="K102" s="36">
        <v>26.3</v>
      </c>
      <c r="L102" s="36">
        <v>27.2</v>
      </c>
      <c r="M102" s="36">
        <v>27.9</v>
      </c>
      <c r="N102" s="36">
        <v>27.2</v>
      </c>
      <c r="O102" s="36">
        <v>28.2</v>
      </c>
      <c r="P102" t="s">
        <v>261</v>
      </c>
    </row>
    <row r="103" spans="1:16" ht="12.75">
      <c r="A103">
        <v>75</v>
      </c>
      <c r="B103" t="s">
        <v>37</v>
      </c>
      <c r="C103" t="s">
        <v>9</v>
      </c>
      <c r="D103" s="36">
        <v>24.6</v>
      </c>
      <c r="E103" s="36">
        <v>24.4</v>
      </c>
      <c r="F103" s="36">
        <v>24.4</v>
      </c>
      <c r="G103" s="36">
        <v>23.2</v>
      </c>
      <c r="H103" s="36">
        <v>21.7</v>
      </c>
      <c r="I103" s="36">
        <v>20.7</v>
      </c>
      <c r="J103" s="36">
        <v>20.7</v>
      </c>
      <c r="K103" s="36">
        <v>22</v>
      </c>
      <c r="L103" s="36">
        <v>23.8</v>
      </c>
      <c r="M103" s="36">
        <v>24.9</v>
      </c>
      <c r="N103" s="36">
        <v>24.9</v>
      </c>
      <c r="O103" s="36">
        <v>24.9</v>
      </c>
      <c r="P103" t="s">
        <v>262</v>
      </c>
    </row>
    <row r="104" spans="1:16" ht="12.75">
      <c r="A104">
        <v>75</v>
      </c>
      <c r="B104" t="s">
        <v>37</v>
      </c>
      <c r="C104" t="s">
        <v>9</v>
      </c>
      <c r="D104" s="38">
        <v>41.1</v>
      </c>
      <c r="E104" s="38">
        <v>39.9</v>
      </c>
      <c r="F104" s="38">
        <v>37.2</v>
      </c>
      <c r="G104" s="38">
        <v>32.8</v>
      </c>
      <c r="H104" s="38">
        <v>28.5</v>
      </c>
      <c r="I104" s="38">
        <v>26.2</v>
      </c>
      <c r="J104" s="38">
        <v>27</v>
      </c>
      <c r="K104" s="38">
        <v>30.6</v>
      </c>
      <c r="L104" s="38">
        <v>35.2</v>
      </c>
      <c r="M104" s="38">
        <v>38.7</v>
      </c>
      <c r="N104" s="38">
        <v>40.6</v>
      </c>
      <c r="O104" s="38">
        <v>41.2</v>
      </c>
      <c r="P104" t="s">
        <v>263</v>
      </c>
    </row>
    <row r="105" spans="1:16" ht="12.75">
      <c r="A105">
        <v>75</v>
      </c>
      <c r="B105" t="s">
        <v>37</v>
      </c>
      <c r="C105" t="s">
        <v>9</v>
      </c>
      <c r="D105" s="35">
        <v>0.062</v>
      </c>
      <c r="E105" s="35">
        <v>0.062</v>
      </c>
      <c r="F105" s="35">
        <v>0.062</v>
      </c>
      <c r="G105" s="35">
        <v>0.062</v>
      </c>
      <c r="H105" s="35">
        <v>0.062</v>
      </c>
      <c r="I105" s="35">
        <v>0.062</v>
      </c>
      <c r="J105" s="35">
        <v>0.062</v>
      </c>
      <c r="K105" s="35">
        <v>0.062</v>
      </c>
      <c r="L105" s="35">
        <v>0.062</v>
      </c>
      <c r="M105" s="35">
        <v>0.062</v>
      </c>
      <c r="N105" s="35">
        <v>0.062</v>
      </c>
      <c r="O105" s="35">
        <v>0.062</v>
      </c>
      <c r="P105" t="s">
        <v>264</v>
      </c>
    </row>
    <row r="106" spans="1:16" ht="12.75">
      <c r="A106">
        <v>75</v>
      </c>
      <c r="B106" t="s">
        <v>37</v>
      </c>
      <c r="C106" t="s">
        <v>9</v>
      </c>
      <c r="D106" s="11">
        <v>3.60082304526749</v>
      </c>
      <c r="E106" s="11">
        <v>3.0864197530864197</v>
      </c>
      <c r="F106" s="11">
        <v>3.0864197530864197</v>
      </c>
      <c r="G106" s="11">
        <v>3.0864197530864197</v>
      </c>
      <c r="H106" s="11">
        <v>3.60082304526749</v>
      </c>
      <c r="I106" s="11">
        <v>3.60082304526749</v>
      </c>
      <c r="J106" s="11">
        <v>4.11522633744856</v>
      </c>
      <c r="K106" s="11">
        <v>4.11522633744856</v>
      </c>
      <c r="L106" s="11">
        <v>4.62962962962963</v>
      </c>
      <c r="M106" s="11">
        <v>4.11522633744856</v>
      </c>
      <c r="N106" s="11">
        <v>3.60082304526749</v>
      </c>
      <c r="O106" s="11">
        <v>3.60082304526749</v>
      </c>
      <c r="P106" t="s">
        <v>267</v>
      </c>
    </row>
    <row r="107" spans="1:16" ht="12.75">
      <c r="A107">
        <v>76</v>
      </c>
      <c r="B107" t="s">
        <v>38</v>
      </c>
      <c r="C107" t="s">
        <v>36</v>
      </c>
      <c r="D107" s="36">
        <v>22.9</v>
      </c>
      <c r="E107" s="36">
        <v>23</v>
      </c>
      <c r="F107" s="36">
        <v>22.9</v>
      </c>
      <c r="G107" s="36">
        <v>19.9</v>
      </c>
      <c r="H107" s="36">
        <v>16.5</v>
      </c>
      <c r="I107" s="36">
        <v>14.4</v>
      </c>
      <c r="J107" s="36">
        <v>15</v>
      </c>
      <c r="K107" s="36">
        <v>16.8</v>
      </c>
      <c r="L107" s="36">
        <v>20.6</v>
      </c>
      <c r="M107" s="36">
        <v>23.8</v>
      </c>
      <c r="N107" s="36">
        <v>25.1</v>
      </c>
      <c r="O107" s="36">
        <v>24.2</v>
      </c>
      <c r="P107" t="s">
        <v>259</v>
      </c>
    </row>
    <row r="108" spans="1:16" ht="12.75">
      <c r="A108">
        <v>76</v>
      </c>
      <c r="B108" t="s">
        <v>38</v>
      </c>
      <c r="C108" t="s">
        <v>36</v>
      </c>
      <c r="D108" s="36">
        <v>29.9</v>
      </c>
      <c r="E108" s="36">
        <v>28.8</v>
      </c>
      <c r="F108" s="36">
        <v>27.8</v>
      </c>
      <c r="G108" s="36">
        <v>27.4</v>
      </c>
      <c r="H108" s="36">
        <v>26.1</v>
      </c>
      <c r="I108" s="36">
        <v>24.5</v>
      </c>
      <c r="J108" s="36">
        <v>25</v>
      </c>
      <c r="K108" s="36">
        <v>28</v>
      </c>
      <c r="L108" s="36">
        <v>28.5</v>
      </c>
      <c r="M108" s="36">
        <v>28.8</v>
      </c>
      <c r="N108" s="36">
        <v>29.8</v>
      </c>
      <c r="O108" s="36">
        <v>28.9</v>
      </c>
      <c r="P108" t="s">
        <v>261</v>
      </c>
    </row>
    <row r="109" spans="1:16" ht="12.75">
      <c r="A109">
        <v>76</v>
      </c>
      <c r="B109" t="s">
        <v>38</v>
      </c>
      <c r="C109" t="s">
        <v>36</v>
      </c>
      <c r="D109" s="36">
        <v>26</v>
      </c>
      <c r="E109" s="36">
        <v>25.9</v>
      </c>
      <c r="F109" s="36">
        <v>25.6</v>
      </c>
      <c r="G109" s="36">
        <v>24.3</v>
      </c>
      <c r="H109" s="36">
        <v>22.6</v>
      </c>
      <c r="I109" s="36">
        <v>20.9</v>
      </c>
      <c r="J109" s="36">
        <v>21</v>
      </c>
      <c r="K109" s="36">
        <v>23.2</v>
      </c>
      <c r="L109" s="36">
        <v>25.7</v>
      </c>
      <c r="M109" s="36">
        <v>27.1</v>
      </c>
      <c r="N109" s="36">
        <v>26.9</v>
      </c>
      <c r="O109" s="36">
        <v>26.6</v>
      </c>
      <c r="P109" t="s">
        <v>262</v>
      </c>
    </row>
    <row r="110" spans="1:16" ht="12.75">
      <c r="A110">
        <v>76</v>
      </c>
      <c r="B110" t="s">
        <v>38</v>
      </c>
      <c r="C110" t="s">
        <v>36</v>
      </c>
      <c r="D110" s="38">
        <v>41.1</v>
      </c>
      <c r="E110" s="38">
        <v>39.9</v>
      </c>
      <c r="F110" s="38">
        <v>37.2</v>
      </c>
      <c r="G110" s="38">
        <v>32.8</v>
      </c>
      <c r="H110" s="38">
        <v>28.5</v>
      </c>
      <c r="I110" s="38">
        <v>26.2</v>
      </c>
      <c r="J110" s="38">
        <v>27</v>
      </c>
      <c r="K110" s="38">
        <v>30.6</v>
      </c>
      <c r="L110" s="38">
        <v>35.2</v>
      </c>
      <c r="M110" s="38">
        <v>38.7</v>
      </c>
      <c r="N110" s="38">
        <v>40.6</v>
      </c>
      <c r="O110" s="38">
        <v>41.2</v>
      </c>
      <c r="P110" t="s">
        <v>263</v>
      </c>
    </row>
    <row r="111" spans="1:16" ht="12.75">
      <c r="A111">
        <v>76</v>
      </c>
      <c r="B111" t="s">
        <v>38</v>
      </c>
      <c r="C111" t="s">
        <v>36</v>
      </c>
      <c r="D111" s="35">
        <v>0.064</v>
      </c>
      <c r="E111" s="35">
        <v>0.064</v>
      </c>
      <c r="F111" s="35">
        <v>0.064</v>
      </c>
      <c r="G111" s="35">
        <v>0.064</v>
      </c>
      <c r="H111" s="35">
        <v>0.064</v>
      </c>
      <c r="I111" s="35">
        <v>0.064</v>
      </c>
      <c r="J111" s="35">
        <v>0.064</v>
      </c>
      <c r="K111" s="35">
        <v>0.064</v>
      </c>
      <c r="L111" s="35">
        <v>0.064</v>
      </c>
      <c r="M111" s="35">
        <v>0.064</v>
      </c>
      <c r="N111" s="35">
        <v>0.064</v>
      </c>
      <c r="O111" s="35">
        <v>0.064</v>
      </c>
      <c r="P111" t="s">
        <v>264</v>
      </c>
    </row>
    <row r="112" spans="1:16" ht="12.75">
      <c r="A112">
        <v>76</v>
      </c>
      <c r="B112" t="s">
        <v>38</v>
      </c>
      <c r="C112" t="s">
        <v>36</v>
      </c>
      <c r="D112" s="11">
        <v>2.57201646090535</v>
      </c>
      <c r="E112" s="11">
        <v>2.05761316872428</v>
      </c>
      <c r="F112" s="11">
        <v>2.05761316872428</v>
      </c>
      <c r="G112" s="11">
        <v>2.05761316872428</v>
      </c>
      <c r="H112" s="11">
        <v>2.05761316872428</v>
      </c>
      <c r="I112" s="11">
        <v>2.05761316872428</v>
      </c>
      <c r="J112" s="11">
        <v>2.57201646090535</v>
      </c>
      <c r="K112" s="11">
        <v>3.0864197530864197</v>
      </c>
      <c r="L112" s="11">
        <v>3.0864197530864197</v>
      </c>
      <c r="M112" s="11">
        <v>3.0864197530864197</v>
      </c>
      <c r="N112" s="11">
        <v>2.57201646090535</v>
      </c>
      <c r="O112" s="11">
        <v>2.57201646090535</v>
      </c>
      <c r="P112" t="s">
        <v>267</v>
      </c>
    </row>
    <row r="113" spans="1:16" ht="12.75">
      <c r="A113">
        <v>77</v>
      </c>
      <c r="B113" t="s">
        <v>39</v>
      </c>
      <c r="C113" t="s">
        <v>13</v>
      </c>
      <c r="D113" s="36">
        <v>24.4</v>
      </c>
      <c r="E113" s="36">
        <v>23</v>
      </c>
      <c r="F113" s="36">
        <v>22.8</v>
      </c>
      <c r="G113" s="36">
        <v>21.2</v>
      </c>
      <c r="H113" s="36">
        <v>17.6</v>
      </c>
      <c r="I113" s="36">
        <v>18</v>
      </c>
      <c r="J113" s="36">
        <v>16.2</v>
      </c>
      <c r="K113" s="36">
        <v>19.7</v>
      </c>
      <c r="L113" s="36">
        <v>21.8</v>
      </c>
      <c r="M113" s="36">
        <v>23.5</v>
      </c>
      <c r="N113" s="36">
        <v>24.9</v>
      </c>
      <c r="O113" s="36">
        <v>23.6</v>
      </c>
      <c r="P113" t="s">
        <v>259</v>
      </c>
    </row>
    <row r="114" spans="1:16" ht="12.75">
      <c r="A114">
        <v>77</v>
      </c>
      <c r="B114" t="s">
        <v>39</v>
      </c>
      <c r="C114" t="s">
        <v>13</v>
      </c>
      <c r="D114" s="36">
        <v>31.6</v>
      </c>
      <c r="E114" s="36">
        <v>30.5</v>
      </c>
      <c r="F114" s="36">
        <v>30.6</v>
      </c>
      <c r="G114" s="36">
        <v>30.9</v>
      </c>
      <c r="H114" s="36">
        <v>29</v>
      </c>
      <c r="I114" s="36">
        <v>27.3</v>
      </c>
      <c r="J114" s="36">
        <v>26.8</v>
      </c>
      <c r="K114" s="36">
        <v>29.7</v>
      </c>
      <c r="L114" s="36">
        <v>32.2</v>
      </c>
      <c r="M114" s="36">
        <v>30.8</v>
      </c>
      <c r="N114" s="36">
        <v>30.9</v>
      </c>
      <c r="O114" s="36">
        <v>31.9</v>
      </c>
      <c r="P114" t="s">
        <v>261</v>
      </c>
    </row>
    <row r="115" spans="1:16" ht="12.75">
      <c r="A115">
        <v>77</v>
      </c>
      <c r="B115" t="s">
        <v>39</v>
      </c>
      <c r="C115" t="s">
        <v>13</v>
      </c>
      <c r="D115" s="36">
        <v>27.1</v>
      </c>
      <c r="E115" s="36">
        <v>26.7</v>
      </c>
      <c r="F115" s="36">
        <v>26.4</v>
      </c>
      <c r="G115" s="36">
        <v>25.2</v>
      </c>
      <c r="H115" s="36">
        <v>23.1</v>
      </c>
      <c r="I115" s="36">
        <v>21.5</v>
      </c>
      <c r="J115" s="36">
        <v>21.7</v>
      </c>
      <c r="K115" s="36">
        <v>24.1</v>
      </c>
      <c r="L115" s="36">
        <v>26.3</v>
      </c>
      <c r="M115" s="36">
        <v>27.5</v>
      </c>
      <c r="N115" s="36">
        <v>27.6</v>
      </c>
      <c r="O115" s="36">
        <v>27.5</v>
      </c>
      <c r="P115" t="s">
        <v>262</v>
      </c>
    </row>
    <row r="116" spans="1:16" ht="12.75">
      <c r="A116">
        <v>77</v>
      </c>
      <c r="B116" t="s">
        <v>39</v>
      </c>
      <c r="C116" t="s">
        <v>13</v>
      </c>
      <c r="D116" s="38">
        <v>41.5</v>
      </c>
      <c r="E116" s="38">
        <v>40</v>
      </c>
      <c r="F116" s="38">
        <v>37</v>
      </c>
      <c r="G116" s="38">
        <v>32.1</v>
      </c>
      <c r="H116" s="38">
        <v>27.5</v>
      </c>
      <c r="I116" s="38">
        <v>25.1</v>
      </c>
      <c r="J116" s="38">
        <v>26</v>
      </c>
      <c r="K116" s="38">
        <v>29.8</v>
      </c>
      <c r="L116" s="38">
        <v>34.7</v>
      </c>
      <c r="M116" s="38">
        <v>38.7</v>
      </c>
      <c r="N116" s="38">
        <v>40.9</v>
      </c>
      <c r="O116" s="38">
        <v>41.7</v>
      </c>
      <c r="P116" t="s">
        <v>263</v>
      </c>
    </row>
    <row r="117" spans="1:16" ht="12.75">
      <c r="A117">
        <v>77</v>
      </c>
      <c r="B117" t="s">
        <v>39</v>
      </c>
      <c r="C117" t="s">
        <v>13</v>
      </c>
      <c r="D117" s="35">
        <v>0.065</v>
      </c>
      <c r="E117" s="35">
        <v>0.065</v>
      </c>
      <c r="F117" s="35">
        <v>0.065</v>
      </c>
      <c r="G117" s="35">
        <v>0.065</v>
      </c>
      <c r="H117" s="35">
        <v>0.065</v>
      </c>
      <c r="I117" s="35">
        <v>0.065</v>
      </c>
      <c r="J117" s="35">
        <v>0.065</v>
      </c>
      <c r="K117" s="35">
        <v>0.065</v>
      </c>
      <c r="L117" s="35">
        <v>0.065</v>
      </c>
      <c r="M117" s="35">
        <v>0.065</v>
      </c>
      <c r="N117" s="35">
        <v>0.065</v>
      </c>
      <c r="O117" s="35">
        <v>0.065</v>
      </c>
      <c r="P117" t="s">
        <v>264</v>
      </c>
    </row>
    <row r="118" spans="1:16" ht="12.75">
      <c r="A118">
        <v>77</v>
      </c>
      <c r="B118" t="s">
        <v>39</v>
      </c>
      <c r="C118" t="s">
        <v>13</v>
      </c>
      <c r="D118" s="11">
        <v>1.3888888888888888</v>
      </c>
      <c r="E118" s="11">
        <v>1.1111111111111112</v>
      </c>
      <c r="F118" s="11">
        <v>1.1111111111111112</v>
      </c>
      <c r="G118" s="11">
        <v>1.3888888888888888</v>
      </c>
      <c r="H118" s="11">
        <v>1.3888888888888888</v>
      </c>
      <c r="I118" s="11">
        <v>1.3888888888888888</v>
      </c>
      <c r="J118" s="11">
        <v>1.6666666666666665</v>
      </c>
      <c r="K118" s="11">
        <v>1.6666666666666665</v>
      </c>
      <c r="L118" s="11">
        <v>1.9444444444444444</v>
      </c>
      <c r="M118" s="11">
        <v>1.6666666666666665</v>
      </c>
      <c r="N118" s="11">
        <v>1.6666666666666665</v>
      </c>
      <c r="O118" s="11">
        <v>1.6666666666666665</v>
      </c>
      <c r="P118" t="s">
        <v>267</v>
      </c>
    </row>
    <row r="119" spans="1:16" ht="12.75">
      <c r="A119">
        <v>78</v>
      </c>
      <c r="B119" t="s">
        <v>40</v>
      </c>
      <c r="C119" t="s">
        <v>41</v>
      </c>
      <c r="D119" s="36">
        <v>27.1</v>
      </c>
      <c r="E119" s="36">
        <v>27.1</v>
      </c>
      <c r="F119" s="36">
        <v>26.8</v>
      </c>
      <c r="G119" s="36">
        <v>26.1</v>
      </c>
      <c r="H119" s="36">
        <v>23.9</v>
      </c>
      <c r="I119" s="36">
        <v>23.1</v>
      </c>
      <c r="J119" s="36">
        <v>21.9</v>
      </c>
      <c r="K119" s="36">
        <v>24.8</v>
      </c>
      <c r="L119" s="36">
        <v>20</v>
      </c>
      <c r="M119" s="36">
        <v>22.2</v>
      </c>
      <c r="N119" s="36">
        <v>27.2</v>
      </c>
      <c r="O119" s="36">
        <v>27.6</v>
      </c>
      <c r="P119" t="s">
        <v>259</v>
      </c>
    </row>
    <row r="120" spans="1:16" ht="12.75">
      <c r="A120">
        <v>78</v>
      </c>
      <c r="B120" t="s">
        <v>40</v>
      </c>
      <c r="C120" t="s">
        <v>41</v>
      </c>
      <c r="D120" s="36">
        <v>29.4</v>
      </c>
      <c r="E120" s="36">
        <v>30.7</v>
      </c>
      <c r="F120" s="36">
        <v>28.8</v>
      </c>
      <c r="G120" s="36">
        <v>29</v>
      </c>
      <c r="H120" s="36">
        <v>26.8</v>
      </c>
      <c r="I120" s="36">
        <v>26.1</v>
      </c>
      <c r="J120" s="36">
        <v>27</v>
      </c>
      <c r="K120" s="36">
        <v>27.7</v>
      </c>
      <c r="L120" s="36">
        <v>28.9</v>
      </c>
      <c r="M120" s="36">
        <v>29.6</v>
      </c>
      <c r="N120" s="36">
        <v>30.3</v>
      </c>
      <c r="O120" s="36">
        <v>29.4</v>
      </c>
      <c r="P120" t="s">
        <v>261</v>
      </c>
    </row>
    <row r="121" spans="1:16" ht="12.75">
      <c r="A121">
        <v>78</v>
      </c>
      <c r="B121" t="s">
        <v>40</v>
      </c>
      <c r="C121" t="s">
        <v>41</v>
      </c>
      <c r="D121" s="36">
        <v>28.2</v>
      </c>
      <c r="E121" s="36">
        <v>28.1</v>
      </c>
      <c r="F121" s="36">
        <v>27.8</v>
      </c>
      <c r="G121" s="35">
        <v>27.5</v>
      </c>
      <c r="H121" s="35">
        <v>25.4</v>
      </c>
      <c r="I121" s="36">
        <v>24.4</v>
      </c>
      <c r="J121" s="36">
        <v>23.9</v>
      </c>
      <c r="K121" s="36">
        <v>26.3</v>
      </c>
      <c r="L121" s="36">
        <v>26.2</v>
      </c>
      <c r="M121" s="36">
        <v>28</v>
      </c>
      <c r="N121" s="36">
        <v>28.8</v>
      </c>
      <c r="O121" s="36">
        <v>28.5</v>
      </c>
      <c r="P121" t="s">
        <v>262</v>
      </c>
    </row>
    <row r="122" spans="1:16" ht="12.75">
      <c r="A122">
        <v>78</v>
      </c>
      <c r="B122" t="s">
        <v>40</v>
      </c>
      <c r="C122" t="s">
        <v>41</v>
      </c>
      <c r="D122" s="38">
        <v>41.1</v>
      </c>
      <c r="E122" s="38">
        <v>39.9</v>
      </c>
      <c r="F122" s="38">
        <v>37.2</v>
      </c>
      <c r="G122" s="38">
        <v>32.8</v>
      </c>
      <c r="H122" s="38">
        <v>28.5</v>
      </c>
      <c r="I122" s="38">
        <v>26.2</v>
      </c>
      <c r="J122" s="38">
        <v>27</v>
      </c>
      <c r="K122" s="38">
        <v>30.6</v>
      </c>
      <c r="L122" s="38">
        <v>35.2</v>
      </c>
      <c r="M122" s="38">
        <v>38.7</v>
      </c>
      <c r="N122" s="38">
        <v>40.6</v>
      </c>
      <c r="O122" s="38">
        <v>41.2</v>
      </c>
      <c r="P122" t="s">
        <v>263</v>
      </c>
    </row>
    <row r="123" spans="1:16" ht="12.75">
      <c r="A123">
        <v>78</v>
      </c>
      <c r="B123" t="s">
        <v>40</v>
      </c>
      <c r="C123" t="s">
        <v>41</v>
      </c>
      <c r="D123" s="35">
        <v>0.065</v>
      </c>
      <c r="E123" s="35">
        <v>0.065</v>
      </c>
      <c r="F123" s="35">
        <v>0.065</v>
      </c>
      <c r="G123" s="35">
        <v>0.065</v>
      </c>
      <c r="H123" s="35">
        <v>0.065</v>
      </c>
      <c r="I123" s="35">
        <v>0.065</v>
      </c>
      <c r="J123" s="35">
        <v>0.065</v>
      </c>
      <c r="K123" s="35">
        <v>0.065</v>
      </c>
      <c r="L123" s="35">
        <v>0.065</v>
      </c>
      <c r="M123" s="35">
        <v>0.065</v>
      </c>
      <c r="N123" s="35">
        <v>0.065</v>
      </c>
      <c r="O123" s="35">
        <v>0.065</v>
      </c>
      <c r="P123" t="s">
        <v>264</v>
      </c>
    </row>
    <row r="124" spans="1:16" ht="12.75">
      <c r="A124">
        <v>78</v>
      </c>
      <c r="B124" t="s">
        <v>40</v>
      </c>
      <c r="C124" t="s">
        <v>41</v>
      </c>
      <c r="D124" s="11">
        <v>2.05761316872428</v>
      </c>
      <c r="E124" s="11">
        <v>2.05761316872428</v>
      </c>
      <c r="F124" s="11">
        <v>2.05761316872428</v>
      </c>
      <c r="G124" s="11">
        <v>2.05761316872428</v>
      </c>
      <c r="H124" s="11">
        <v>1.5432098765432098</v>
      </c>
      <c r="I124" s="11">
        <v>2.05761316872428</v>
      </c>
      <c r="J124" s="11">
        <v>2.05761316872428</v>
      </c>
      <c r="K124" s="11">
        <v>2.05761316872428</v>
      </c>
      <c r="L124" s="11">
        <v>2.57201646090535</v>
      </c>
      <c r="M124" s="11">
        <v>2.05761316872428</v>
      </c>
      <c r="N124" s="11">
        <v>2.05761316872428</v>
      </c>
      <c r="O124" s="11">
        <v>1.5432098765432098</v>
      </c>
      <c r="P124" t="s">
        <v>267</v>
      </c>
    </row>
    <row r="125" spans="1:16" ht="12.75">
      <c r="A125">
        <v>79</v>
      </c>
      <c r="B125" t="s">
        <v>42</v>
      </c>
      <c r="C125" t="s">
        <v>10</v>
      </c>
      <c r="D125" s="36">
        <v>24.8</v>
      </c>
      <c r="E125" s="36">
        <v>24.5</v>
      </c>
      <c r="F125" s="36">
        <v>23.6</v>
      </c>
      <c r="G125" s="36">
        <v>23</v>
      </c>
      <c r="H125" s="36">
        <v>17.6</v>
      </c>
      <c r="I125" s="36">
        <v>16</v>
      </c>
      <c r="J125" s="36">
        <v>17.5</v>
      </c>
      <c r="K125" s="36">
        <v>19.6</v>
      </c>
      <c r="L125" s="36">
        <v>20.6</v>
      </c>
      <c r="M125" s="36">
        <v>22.2</v>
      </c>
      <c r="N125" s="36">
        <v>24.6</v>
      </c>
      <c r="O125" s="36">
        <v>25</v>
      </c>
      <c r="P125" t="s">
        <v>259</v>
      </c>
    </row>
    <row r="126" spans="1:16" ht="12.75">
      <c r="A126">
        <v>79</v>
      </c>
      <c r="B126" t="s">
        <v>42</v>
      </c>
      <c r="C126" t="s">
        <v>10</v>
      </c>
      <c r="D126" s="36">
        <v>27.5</v>
      </c>
      <c r="E126" s="36">
        <v>28.8</v>
      </c>
      <c r="F126" s="36">
        <v>29.4</v>
      </c>
      <c r="G126" s="36">
        <v>26.7</v>
      </c>
      <c r="H126" s="36">
        <v>25.1</v>
      </c>
      <c r="I126" s="36">
        <v>24.8</v>
      </c>
      <c r="J126" s="36">
        <v>23.9</v>
      </c>
      <c r="K126" s="36">
        <v>27.4</v>
      </c>
      <c r="L126" s="36">
        <v>26</v>
      </c>
      <c r="M126" s="36">
        <v>27.7</v>
      </c>
      <c r="N126" s="36">
        <v>28.2</v>
      </c>
      <c r="O126" s="36">
        <v>29.7</v>
      </c>
      <c r="P126" t="s">
        <v>261</v>
      </c>
    </row>
    <row r="127" spans="1:16" ht="12.75">
      <c r="A127">
        <v>79</v>
      </c>
      <c r="B127" t="s">
        <v>42</v>
      </c>
      <c r="C127" t="s">
        <v>10</v>
      </c>
      <c r="D127" s="36">
        <v>26.3</v>
      </c>
      <c r="E127" s="36">
        <v>26.2</v>
      </c>
      <c r="F127" s="36">
        <v>26</v>
      </c>
      <c r="G127" s="36">
        <v>24.7</v>
      </c>
      <c r="H127" s="36">
        <v>22.3</v>
      </c>
      <c r="I127" s="36">
        <v>20.8</v>
      </c>
      <c r="J127" s="36">
        <v>20.6</v>
      </c>
      <c r="K127" s="36">
        <v>22.1</v>
      </c>
      <c r="L127" s="36">
        <v>23.6</v>
      </c>
      <c r="M127" s="36">
        <v>25.2</v>
      </c>
      <c r="N127" s="36">
        <v>26</v>
      </c>
      <c r="O127" s="36">
        <v>26.3</v>
      </c>
      <c r="P127" t="s">
        <v>262</v>
      </c>
    </row>
    <row r="128" spans="1:16" ht="12.75">
      <c r="A128">
        <v>79</v>
      </c>
      <c r="B128" t="s">
        <v>42</v>
      </c>
      <c r="C128" t="s">
        <v>10</v>
      </c>
      <c r="D128" s="38">
        <v>41.5</v>
      </c>
      <c r="E128" s="38">
        <v>40</v>
      </c>
      <c r="F128" s="38">
        <v>37</v>
      </c>
      <c r="G128" s="38">
        <v>32.1</v>
      </c>
      <c r="H128" s="38">
        <v>27.5</v>
      </c>
      <c r="I128" s="38">
        <v>25.1</v>
      </c>
      <c r="J128" s="38">
        <v>26</v>
      </c>
      <c r="K128" s="38">
        <v>29.8</v>
      </c>
      <c r="L128" s="38">
        <v>34.7</v>
      </c>
      <c r="M128" s="38">
        <v>38.7</v>
      </c>
      <c r="N128" s="38">
        <v>40.9</v>
      </c>
      <c r="O128" s="38">
        <v>41.7</v>
      </c>
      <c r="P128" t="s">
        <v>263</v>
      </c>
    </row>
    <row r="129" spans="1:16" ht="12.75">
      <c r="A129">
        <v>79</v>
      </c>
      <c r="B129" t="s">
        <v>42</v>
      </c>
      <c r="C129" t="s">
        <v>10</v>
      </c>
      <c r="D129" s="35">
        <v>0.064</v>
      </c>
      <c r="E129" s="35">
        <v>0.064</v>
      </c>
      <c r="F129" s="35">
        <v>0.064</v>
      </c>
      <c r="G129" s="35">
        <v>0.064</v>
      </c>
      <c r="H129" s="35">
        <v>0.064</v>
      </c>
      <c r="I129" s="35">
        <v>0.064</v>
      </c>
      <c r="J129" s="35">
        <v>0.064</v>
      </c>
      <c r="K129" s="35">
        <v>0.064</v>
      </c>
      <c r="L129" s="35">
        <v>0.064</v>
      </c>
      <c r="M129" s="35">
        <v>0.064</v>
      </c>
      <c r="N129" s="35">
        <v>0.064</v>
      </c>
      <c r="O129" s="35">
        <v>0.064</v>
      </c>
      <c r="P129" t="s">
        <v>264</v>
      </c>
    </row>
    <row r="130" spans="1:16" ht="12.75">
      <c r="A130">
        <v>80</v>
      </c>
      <c r="B130" t="s">
        <v>43</v>
      </c>
      <c r="C130" t="s">
        <v>9</v>
      </c>
      <c r="D130" s="36">
        <v>24.8</v>
      </c>
      <c r="E130" s="36">
        <v>24.4</v>
      </c>
      <c r="F130" s="36">
        <v>24</v>
      </c>
      <c r="G130" s="36">
        <v>22.8</v>
      </c>
      <c r="H130" s="36">
        <v>19</v>
      </c>
      <c r="I130" s="36">
        <v>17.5</v>
      </c>
      <c r="J130" s="36">
        <v>15.5</v>
      </c>
      <c r="K130" s="36">
        <v>18.7</v>
      </c>
      <c r="L130" s="36">
        <v>20.7</v>
      </c>
      <c r="M130" s="36">
        <v>23.4</v>
      </c>
      <c r="N130" s="36">
        <v>21</v>
      </c>
      <c r="O130" s="36">
        <v>24.1</v>
      </c>
      <c r="P130" t="s">
        <v>259</v>
      </c>
    </row>
    <row r="131" spans="1:16" ht="12.75">
      <c r="A131">
        <v>80</v>
      </c>
      <c r="B131" t="s">
        <v>43</v>
      </c>
      <c r="C131" t="s">
        <v>9</v>
      </c>
      <c r="D131" s="36">
        <v>27.3</v>
      </c>
      <c r="E131" s="36">
        <v>27.7</v>
      </c>
      <c r="F131" s="36">
        <v>27.6</v>
      </c>
      <c r="G131" s="36">
        <v>26.3</v>
      </c>
      <c r="H131" s="36">
        <v>25.1</v>
      </c>
      <c r="I131" s="36">
        <v>22.4</v>
      </c>
      <c r="J131" s="36">
        <v>23.5</v>
      </c>
      <c r="K131" s="36">
        <v>25.5</v>
      </c>
      <c r="L131" s="36">
        <v>25.7</v>
      </c>
      <c r="M131" s="36">
        <v>27.9</v>
      </c>
      <c r="N131" s="36">
        <v>27.1</v>
      </c>
      <c r="O131" s="36">
        <v>28.2</v>
      </c>
      <c r="P131" t="s">
        <v>261</v>
      </c>
    </row>
    <row r="132" spans="1:16" ht="12.75">
      <c r="A132">
        <v>80</v>
      </c>
      <c r="B132" t="s">
        <v>43</v>
      </c>
      <c r="C132" t="s">
        <v>9</v>
      </c>
      <c r="D132" s="36">
        <v>26.2</v>
      </c>
      <c r="E132" s="36">
        <v>26</v>
      </c>
      <c r="F132" s="36">
        <v>25.9</v>
      </c>
      <c r="G132" s="36">
        <v>24.3</v>
      </c>
      <c r="H132" s="36">
        <v>23.7</v>
      </c>
      <c r="I132" s="36">
        <v>20.3</v>
      </c>
      <c r="J132" s="36">
        <v>20.5</v>
      </c>
      <c r="K132" s="36">
        <v>21.9</v>
      </c>
      <c r="L132" s="36">
        <v>23.1</v>
      </c>
      <c r="M132" s="36">
        <v>25.7</v>
      </c>
      <c r="N132" s="36">
        <v>25.8</v>
      </c>
      <c r="O132" s="36">
        <v>26.2</v>
      </c>
      <c r="P132" t="s">
        <v>262</v>
      </c>
    </row>
    <row r="133" spans="1:16" ht="12.75">
      <c r="A133">
        <v>80</v>
      </c>
      <c r="B133" t="s">
        <v>43</v>
      </c>
      <c r="C133" t="s">
        <v>9</v>
      </c>
      <c r="D133" s="38">
        <v>41.5</v>
      </c>
      <c r="E133" s="38">
        <v>40</v>
      </c>
      <c r="F133" s="38">
        <v>37</v>
      </c>
      <c r="G133" s="38">
        <v>32.1</v>
      </c>
      <c r="H133" s="38">
        <v>27.5</v>
      </c>
      <c r="I133" s="38">
        <v>25.1</v>
      </c>
      <c r="J133" s="38">
        <v>26</v>
      </c>
      <c r="K133" s="38">
        <v>29.8</v>
      </c>
      <c r="L133" s="38">
        <v>34.7</v>
      </c>
      <c r="M133" s="38">
        <v>38.7</v>
      </c>
      <c r="N133" s="38">
        <v>40.9</v>
      </c>
      <c r="O133" s="38">
        <v>41.7</v>
      </c>
      <c r="P133" t="s">
        <v>263</v>
      </c>
    </row>
    <row r="134" spans="1:16" ht="12.75">
      <c r="A134">
        <v>80</v>
      </c>
      <c r="B134" t="s">
        <v>43</v>
      </c>
      <c r="C134" t="s">
        <v>9</v>
      </c>
      <c r="D134" s="35">
        <v>0.065</v>
      </c>
      <c r="E134" s="35">
        <v>0.065</v>
      </c>
      <c r="F134" s="35">
        <v>0.065</v>
      </c>
      <c r="G134" s="35">
        <v>0.065</v>
      </c>
      <c r="H134" s="35">
        <v>0.065</v>
      </c>
      <c r="I134" s="35">
        <v>0.065</v>
      </c>
      <c r="J134" s="35">
        <v>0.065</v>
      </c>
      <c r="K134" s="35">
        <v>0.065</v>
      </c>
      <c r="L134" s="35">
        <v>0.065</v>
      </c>
      <c r="M134" s="35">
        <v>0.065</v>
      </c>
      <c r="N134" s="35">
        <v>0.065</v>
      </c>
      <c r="O134" s="35">
        <v>0.065</v>
      </c>
      <c r="P134" t="s">
        <v>264</v>
      </c>
    </row>
    <row r="135" spans="1:16" ht="12.75">
      <c r="A135">
        <v>80</v>
      </c>
      <c r="B135" t="s">
        <v>43</v>
      </c>
      <c r="C135" t="s">
        <v>9</v>
      </c>
      <c r="D135" s="11">
        <v>1.1111111111111112</v>
      </c>
      <c r="E135" s="11">
        <v>1.1111111111111112</v>
      </c>
      <c r="F135" s="11">
        <v>1.1111111111111112</v>
      </c>
      <c r="G135" s="11">
        <v>0.8333333333333333</v>
      </c>
      <c r="H135" s="11">
        <v>1.3888888888888888</v>
      </c>
      <c r="I135" s="11">
        <v>1.3888888888888888</v>
      </c>
      <c r="J135" s="11">
        <v>1.6666666666666665</v>
      </c>
      <c r="K135" s="11">
        <v>1.3888888888888888</v>
      </c>
      <c r="L135" s="11">
        <v>1.6666666666666665</v>
      </c>
      <c r="M135" s="11">
        <v>1.3888888888888888</v>
      </c>
      <c r="N135" s="11">
        <v>1.3888888888888888</v>
      </c>
      <c r="O135" s="11">
        <v>1.1111111111111112</v>
      </c>
      <c r="P135" t="s">
        <v>267</v>
      </c>
    </row>
    <row r="136" spans="1:16" ht="12.75">
      <c r="A136">
        <v>81</v>
      </c>
      <c r="B136" t="s">
        <v>44</v>
      </c>
      <c r="C136" t="s">
        <v>24</v>
      </c>
      <c r="D136" s="36">
        <v>25.6</v>
      </c>
      <c r="E136" s="36">
        <v>25.3</v>
      </c>
      <c r="F136" s="36">
        <v>25.8</v>
      </c>
      <c r="G136" s="36">
        <v>25.3</v>
      </c>
      <c r="H136" s="36">
        <v>21.5</v>
      </c>
      <c r="I136" s="36">
        <v>19.5</v>
      </c>
      <c r="J136" s="36">
        <v>18.4</v>
      </c>
      <c r="K136" s="36">
        <v>20.4</v>
      </c>
      <c r="L136" s="36">
        <v>22.1</v>
      </c>
      <c r="M136" s="36">
        <v>24.6</v>
      </c>
      <c r="N136" s="36">
        <v>24.8</v>
      </c>
      <c r="O136" s="36">
        <v>26.2</v>
      </c>
      <c r="P136" t="s">
        <v>259</v>
      </c>
    </row>
    <row r="137" spans="1:16" ht="12.75">
      <c r="A137">
        <v>81</v>
      </c>
      <c r="B137" t="s">
        <v>44</v>
      </c>
      <c r="C137" t="s">
        <v>24</v>
      </c>
      <c r="D137" s="36">
        <v>27.9</v>
      </c>
      <c r="E137" s="36">
        <v>27.5</v>
      </c>
      <c r="F137" s="36">
        <v>27.8</v>
      </c>
      <c r="G137" s="36">
        <v>28.8</v>
      </c>
      <c r="H137" s="36">
        <v>27.8</v>
      </c>
      <c r="I137" s="36">
        <v>27.1</v>
      </c>
      <c r="J137" s="36">
        <v>26.6</v>
      </c>
      <c r="K137" s="36">
        <v>23.3</v>
      </c>
      <c r="L137" s="36">
        <v>24.9</v>
      </c>
      <c r="M137" s="36">
        <v>28.7</v>
      </c>
      <c r="N137" s="36">
        <v>28</v>
      </c>
      <c r="O137" s="36">
        <v>27.5</v>
      </c>
      <c r="P137" t="s">
        <v>261</v>
      </c>
    </row>
    <row r="138" spans="1:16" ht="12.75">
      <c r="A138">
        <v>81</v>
      </c>
      <c r="B138" t="s">
        <v>44</v>
      </c>
      <c r="C138" t="s">
        <v>24</v>
      </c>
      <c r="D138" s="36">
        <v>26.4</v>
      </c>
      <c r="E138" s="36">
        <v>26.5</v>
      </c>
      <c r="F138" s="36">
        <v>26.9</v>
      </c>
      <c r="G138" s="36">
        <v>26.4</v>
      </c>
      <c r="H138" s="36">
        <v>24.4</v>
      </c>
      <c r="I138" s="36">
        <v>23</v>
      </c>
      <c r="J138" s="36">
        <v>21.1</v>
      </c>
      <c r="K138" s="36">
        <v>21.7</v>
      </c>
      <c r="L138" s="36">
        <v>23.4</v>
      </c>
      <c r="M138" s="36">
        <v>26</v>
      </c>
      <c r="N138" s="36">
        <v>26.5</v>
      </c>
      <c r="O138" s="36">
        <v>26.7</v>
      </c>
      <c r="P138" t="s">
        <v>262</v>
      </c>
    </row>
    <row r="139" spans="1:16" ht="12.75">
      <c r="A139" s="4">
        <v>81</v>
      </c>
      <c r="B139" t="s">
        <v>44</v>
      </c>
      <c r="C139" t="s">
        <v>24</v>
      </c>
      <c r="D139" s="38">
        <v>41.5</v>
      </c>
      <c r="E139" s="38">
        <v>40</v>
      </c>
      <c r="F139" s="38">
        <v>37</v>
      </c>
      <c r="G139" s="38">
        <v>32.1</v>
      </c>
      <c r="H139" s="38">
        <v>27.5</v>
      </c>
      <c r="I139" s="38">
        <v>25.1</v>
      </c>
      <c r="J139" s="38">
        <v>26</v>
      </c>
      <c r="K139" s="38">
        <v>29.8</v>
      </c>
      <c r="L139" s="38">
        <v>34.7</v>
      </c>
      <c r="M139" s="38">
        <v>38.7</v>
      </c>
      <c r="N139" s="38">
        <v>40.9</v>
      </c>
      <c r="O139" s="38">
        <v>41.7</v>
      </c>
      <c r="P139" t="s">
        <v>263</v>
      </c>
    </row>
    <row r="140" spans="1:16" ht="12.75">
      <c r="A140" s="4">
        <v>81</v>
      </c>
      <c r="B140" t="s">
        <v>44</v>
      </c>
      <c r="C140" t="s">
        <v>24</v>
      </c>
      <c r="D140" s="35">
        <v>0.064</v>
      </c>
      <c r="E140" s="35">
        <v>0.064</v>
      </c>
      <c r="F140" s="35">
        <v>0.064</v>
      </c>
      <c r="G140" s="35">
        <v>0.064</v>
      </c>
      <c r="H140" s="35">
        <v>0.064</v>
      </c>
      <c r="I140" s="35">
        <v>0.064</v>
      </c>
      <c r="J140" s="35">
        <v>0.064</v>
      </c>
      <c r="K140" s="35">
        <v>0.064</v>
      </c>
      <c r="L140" s="35">
        <v>0.064</v>
      </c>
      <c r="M140" s="35">
        <v>0.064</v>
      </c>
      <c r="N140" s="35">
        <v>0.064</v>
      </c>
      <c r="O140" s="35">
        <v>0.064</v>
      </c>
      <c r="P140" t="s">
        <v>264</v>
      </c>
    </row>
    <row r="141" spans="1:16" ht="12.75">
      <c r="A141">
        <v>84</v>
      </c>
      <c r="B141" t="s">
        <v>45</v>
      </c>
      <c r="C141" t="s">
        <v>13</v>
      </c>
      <c r="D141" s="36">
        <v>22.6</v>
      </c>
      <c r="E141" s="36">
        <v>23.2</v>
      </c>
      <c r="F141" s="36">
        <v>22.8</v>
      </c>
      <c r="G141" s="36">
        <v>20.8</v>
      </c>
      <c r="H141" s="36">
        <v>18.2</v>
      </c>
      <c r="I141" s="36">
        <v>17</v>
      </c>
      <c r="J141" s="36">
        <v>17.2</v>
      </c>
      <c r="K141" s="36">
        <v>18.6</v>
      </c>
      <c r="L141" s="36">
        <v>18.2</v>
      </c>
      <c r="M141" s="36">
        <v>21.3</v>
      </c>
      <c r="N141" s="36">
        <v>20.7</v>
      </c>
      <c r="O141" s="36">
        <v>23.3</v>
      </c>
      <c r="P141" t="s">
        <v>259</v>
      </c>
    </row>
    <row r="142" spans="1:16" ht="12.75">
      <c r="A142">
        <v>84</v>
      </c>
      <c r="B142" t="s">
        <v>45</v>
      </c>
      <c r="C142" t="s">
        <v>13</v>
      </c>
      <c r="D142" s="36">
        <v>27.4</v>
      </c>
      <c r="E142" s="36">
        <v>26.1</v>
      </c>
      <c r="F142" s="36">
        <v>27.4</v>
      </c>
      <c r="G142" s="36">
        <v>25</v>
      </c>
      <c r="H142" s="36">
        <v>22.4</v>
      </c>
      <c r="I142" s="36">
        <v>21.8</v>
      </c>
      <c r="J142" s="36">
        <v>22.9</v>
      </c>
      <c r="K142" s="36">
        <v>22.8</v>
      </c>
      <c r="L142" s="36">
        <v>24.9</v>
      </c>
      <c r="M142" s="36">
        <v>26</v>
      </c>
      <c r="N142" s="36">
        <v>27.4</v>
      </c>
      <c r="O142" s="36">
        <v>36</v>
      </c>
      <c r="P142" t="s">
        <v>261</v>
      </c>
    </row>
    <row r="143" spans="1:16" ht="12.75">
      <c r="A143">
        <v>84</v>
      </c>
      <c r="B143" t="s">
        <v>45</v>
      </c>
      <c r="C143" t="s">
        <v>13</v>
      </c>
      <c r="D143" s="36">
        <v>25.5</v>
      </c>
      <c r="E143" s="36">
        <v>25.2</v>
      </c>
      <c r="F143" s="36">
        <v>24.8</v>
      </c>
      <c r="G143" s="36">
        <v>23.1</v>
      </c>
      <c r="H143" s="36">
        <v>19.1</v>
      </c>
      <c r="I143" s="36">
        <v>18.9</v>
      </c>
      <c r="J143" s="36">
        <v>18.6</v>
      </c>
      <c r="K143" s="36">
        <v>20.6</v>
      </c>
      <c r="L143" s="36">
        <v>21.9</v>
      </c>
      <c r="M143" s="36">
        <v>23.8</v>
      </c>
      <c r="N143" s="36">
        <v>24.6</v>
      </c>
      <c r="O143" s="36">
        <v>26.1</v>
      </c>
      <c r="P143" t="s">
        <v>262</v>
      </c>
    </row>
    <row r="144" spans="1:16" ht="12.75">
      <c r="A144">
        <v>84</v>
      </c>
      <c r="B144" t="s">
        <v>45</v>
      </c>
      <c r="C144" t="s">
        <v>13</v>
      </c>
      <c r="D144" s="38">
        <v>41.5</v>
      </c>
      <c r="E144" s="38">
        <v>40</v>
      </c>
      <c r="F144" s="38">
        <v>37</v>
      </c>
      <c r="G144" s="38">
        <v>32.1</v>
      </c>
      <c r="H144" s="38">
        <v>27.5</v>
      </c>
      <c r="I144" s="38">
        <v>25.1</v>
      </c>
      <c r="J144" s="38">
        <v>26</v>
      </c>
      <c r="K144" s="38">
        <v>29.8</v>
      </c>
      <c r="L144" s="38">
        <v>34.7</v>
      </c>
      <c r="M144" s="38">
        <v>38.7</v>
      </c>
      <c r="N144" s="38">
        <v>40.9</v>
      </c>
      <c r="O144" s="38">
        <v>41.7</v>
      </c>
      <c r="P144" t="s">
        <v>263</v>
      </c>
    </row>
    <row r="145" spans="1:16" ht="12.75">
      <c r="A145">
        <v>84</v>
      </c>
      <c r="B145" t="s">
        <v>45</v>
      </c>
      <c r="C145" t="s">
        <v>13</v>
      </c>
      <c r="D145" s="35">
        <v>0.063</v>
      </c>
      <c r="E145" s="35">
        <v>0.063</v>
      </c>
      <c r="F145" s="35">
        <v>0.063</v>
      </c>
      <c r="G145" s="35">
        <v>0.063</v>
      </c>
      <c r="H145" s="35">
        <v>0.063</v>
      </c>
      <c r="I145" s="35">
        <v>0.063</v>
      </c>
      <c r="J145" s="35">
        <v>0.063</v>
      </c>
      <c r="K145" s="35">
        <v>0.063</v>
      </c>
      <c r="L145" s="35">
        <v>0.063</v>
      </c>
      <c r="M145" s="35">
        <v>0.063</v>
      </c>
      <c r="N145" s="35">
        <v>0.063</v>
      </c>
      <c r="O145" s="35">
        <v>0.063</v>
      </c>
      <c r="P145" t="s">
        <v>264</v>
      </c>
    </row>
    <row r="146" spans="1:16" ht="12.75">
      <c r="A146">
        <v>87</v>
      </c>
      <c r="B146" t="s">
        <v>46</v>
      </c>
      <c r="C146" t="s">
        <v>8</v>
      </c>
      <c r="D146" s="36">
        <v>18.9</v>
      </c>
      <c r="E146" s="36">
        <v>18.1</v>
      </c>
      <c r="F146" s="36">
        <v>17.4</v>
      </c>
      <c r="G146" s="36">
        <v>17</v>
      </c>
      <c r="H146" s="36">
        <v>14.6</v>
      </c>
      <c r="I146" s="36">
        <v>14.2</v>
      </c>
      <c r="J146" s="36">
        <v>11.5</v>
      </c>
      <c r="K146" s="36">
        <v>15.6</v>
      </c>
      <c r="L146" s="36">
        <v>15.2</v>
      </c>
      <c r="M146" s="36">
        <v>17.6</v>
      </c>
      <c r="N146" s="36">
        <v>18.5</v>
      </c>
      <c r="O146" s="36">
        <v>18.9</v>
      </c>
      <c r="P146" t="s">
        <v>259</v>
      </c>
    </row>
    <row r="147" spans="1:16" ht="12.75">
      <c r="A147">
        <v>87</v>
      </c>
      <c r="B147" t="s">
        <v>46</v>
      </c>
      <c r="C147" t="s">
        <v>8</v>
      </c>
      <c r="D147" s="36">
        <v>21.4</v>
      </c>
      <c r="E147" s="36">
        <v>20.9</v>
      </c>
      <c r="F147" s="36">
        <v>20.7</v>
      </c>
      <c r="G147" s="36">
        <v>20.4</v>
      </c>
      <c r="H147" s="36">
        <v>19</v>
      </c>
      <c r="I147" s="36">
        <v>18.6</v>
      </c>
      <c r="J147" s="36">
        <v>18.6</v>
      </c>
      <c r="K147" s="36">
        <v>18.2</v>
      </c>
      <c r="L147" s="36">
        <v>21.1</v>
      </c>
      <c r="M147" s="36">
        <v>20.8</v>
      </c>
      <c r="N147" s="36">
        <v>20.6</v>
      </c>
      <c r="O147" s="36">
        <v>20.8</v>
      </c>
      <c r="P147" t="s">
        <v>261</v>
      </c>
    </row>
    <row r="148" spans="1:16" ht="12.75">
      <c r="A148">
        <v>87</v>
      </c>
      <c r="B148" t="s">
        <v>46</v>
      </c>
      <c r="C148" t="s">
        <v>8</v>
      </c>
      <c r="D148" s="36">
        <v>20.1</v>
      </c>
      <c r="E148" s="36">
        <v>19.8</v>
      </c>
      <c r="F148" s="36">
        <v>19.3</v>
      </c>
      <c r="G148" s="36">
        <v>18.5</v>
      </c>
      <c r="H148" s="36">
        <v>17.4</v>
      </c>
      <c r="I148" s="36">
        <v>16.4</v>
      </c>
      <c r="J148" s="36">
        <v>15.4</v>
      </c>
      <c r="K148" s="36">
        <v>16.2</v>
      </c>
      <c r="L148" s="36">
        <v>17.3</v>
      </c>
      <c r="M148" s="36">
        <v>19.1</v>
      </c>
      <c r="N148" s="36">
        <v>19.4</v>
      </c>
      <c r="O148" s="36">
        <v>19.7</v>
      </c>
      <c r="P148" t="s">
        <v>262</v>
      </c>
    </row>
    <row r="149" spans="1:16" ht="12.75">
      <c r="A149">
        <v>87</v>
      </c>
      <c r="B149" t="s">
        <v>46</v>
      </c>
      <c r="C149" t="s">
        <v>8</v>
      </c>
      <c r="D149" s="38">
        <v>41.5</v>
      </c>
      <c r="E149" s="38">
        <v>40</v>
      </c>
      <c r="F149" s="38">
        <v>37</v>
      </c>
      <c r="G149" s="38">
        <v>32.1</v>
      </c>
      <c r="H149" s="38">
        <v>27.5</v>
      </c>
      <c r="I149" s="38">
        <v>25.1</v>
      </c>
      <c r="J149" s="38">
        <v>26</v>
      </c>
      <c r="K149" s="38">
        <v>29.8</v>
      </c>
      <c r="L149" s="38">
        <v>34.7</v>
      </c>
      <c r="M149" s="38">
        <v>38.7</v>
      </c>
      <c r="N149" s="38">
        <v>40.9</v>
      </c>
      <c r="O149" s="38">
        <v>41.7</v>
      </c>
      <c r="P149" t="s">
        <v>263</v>
      </c>
    </row>
    <row r="150" spans="1:16" ht="12.75">
      <c r="A150">
        <v>87</v>
      </c>
      <c r="B150" t="s">
        <v>46</v>
      </c>
      <c r="C150" t="s">
        <v>8</v>
      </c>
      <c r="D150" s="35">
        <v>0.055</v>
      </c>
      <c r="E150" s="35">
        <v>0.055</v>
      </c>
      <c r="F150" s="35">
        <v>0.055</v>
      </c>
      <c r="G150" s="35">
        <v>0.055</v>
      </c>
      <c r="H150" s="35">
        <v>0.055</v>
      </c>
      <c r="I150" s="35">
        <v>0.055</v>
      </c>
      <c r="J150" s="35">
        <v>0.055</v>
      </c>
      <c r="K150" s="35">
        <v>0.055</v>
      </c>
      <c r="L150" s="35">
        <v>0.055</v>
      </c>
      <c r="M150" s="35">
        <v>0.055</v>
      </c>
      <c r="N150" s="35">
        <v>0.055</v>
      </c>
      <c r="O150" s="35">
        <v>0.055</v>
      </c>
      <c r="P150" t="s">
        <v>264</v>
      </c>
    </row>
    <row r="151" spans="1:16" ht="12.75">
      <c r="A151">
        <v>93</v>
      </c>
      <c r="B151" t="s">
        <v>47</v>
      </c>
      <c r="C151" t="s">
        <v>5</v>
      </c>
      <c r="D151" s="36">
        <v>22.6</v>
      </c>
      <c r="E151" s="36">
        <v>24.1</v>
      </c>
      <c r="F151" s="36">
        <v>24.2</v>
      </c>
      <c r="G151" s="36">
        <v>21.6</v>
      </c>
      <c r="H151" s="36">
        <v>19</v>
      </c>
      <c r="I151" s="36">
        <v>15.6</v>
      </c>
      <c r="J151" s="36">
        <v>18</v>
      </c>
      <c r="K151" s="36">
        <v>20</v>
      </c>
      <c r="L151" s="36">
        <v>21.5</v>
      </c>
      <c r="M151" s="36">
        <v>23.4</v>
      </c>
      <c r="N151" s="36">
        <v>24.4</v>
      </c>
      <c r="O151" s="36">
        <v>24.5</v>
      </c>
      <c r="P151" t="s">
        <v>259</v>
      </c>
    </row>
    <row r="152" spans="1:16" ht="12.75">
      <c r="A152">
        <v>93</v>
      </c>
      <c r="B152" t="s">
        <v>47</v>
      </c>
      <c r="C152" t="s">
        <v>5</v>
      </c>
      <c r="D152" s="36">
        <v>27.7</v>
      </c>
      <c r="E152" s="36">
        <v>27.9</v>
      </c>
      <c r="F152" s="36">
        <v>27.5</v>
      </c>
      <c r="G152" s="36">
        <v>26.4</v>
      </c>
      <c r="H152" s="36">
        <v>23.6</v>
      </c>
      <c r="I152" s="36">
        <v>23</v>
      </c>
      <c r="J152" s="36">
        <v>23.4</v>
      </c>
      <c r="K152" s="36">
        <v>25.2</v>
      </c>
      <c r="L152" s="36">
        <v>25.3</v>
      </c>
      <c r="M152" s="36">
        <v>27</v>
      </c>
      <c r="N152" s="36">
        <v>27.8</v>
      </c>
      <c r="O152" s="36">
        <v>27.1</v>
      </c>
      <c r="P152" t="s">
        <v>261</v>
      </c>
    </row>
    <row r="153" spans="1:16" ht="12.75">
      <c r="A153">
        <v>93</v>
      </c>
      <c r="B153" t="s">
        <v>47</v>
      </c>
      <c r="C153" t="s">
        <v>5</v>
      </c>
      <c r="D153" s="36">
        <v>26</v>
      </c>
      <c r="E153" s="36">
        <v>25.7</v>
      </c>
      <c r="F153" s="36">
        <v>25.8</v>
      </c>
      <c r="G153" s="36">
        <v>24.1</v>
      </c>
      <c r="H153" s="36">
        <v>21.9</v>
      </c>
      <c r="I153" s="36">
        <v>20.1</v>
      </c>
      <c r="J153" s="36">
        <v>20.4</v>
      </c>
      <c r="K153" s="36">
        <v>21.9</v>
      </c>
      <c r="L153" s="36">
        <v>23.3</v>
      </c>
      <c r="M153" s="36">
        <v>25.3</v>
      </c>
      <c r="N153" s="36">
        <v>25.725</v>
      </c>
      <c r="O153" s="36">
        <v>25.9</v>
      </c>
      <c r="P153" t="s">
        <v>262</v>
      </c>
    </row>
    <row r="154" spans="1:16" ht="12.75">
      <c r="A154">
        <v>93</v>
      </c>
      <c r="B154" t="s">
        <v>47</v>
      </c>
      <c r="C154" t="s">
        <v>5</v>
      </c>
      <c r="D154" s="38">
        <v>41.5</v>
      </c>
      <c r="E154" s="38">
        <v>40</v>
      </c>
      <c r="F154" s="38">
        <v>37</v>
      </c>
      <c r="G154" s="38">
        <v>32.1</v>
      </c>
      <c r="H154" s="38">
        <v>27.5</v>
      </c>
      <c r="I154" s="38">
        <v>25.1</v>
      </c>
      <c r="J154" s="38">
        <v>26</v>
      </c>
      <c r="K154" s="38">
        <v>29.8</v>
      </c>
      <c r="L154" s="38">
        <v>34.7</v>
      </c>
      <c r="M154" s="38">
        <v>38.7</v>
      </c>
      <c r="N154" s="38">
        <v>40.9</v>
      </c>
      <c r="O154" s="38">
        <v>41.7</v>
      </c>
      <c r="P154" t="s">
        <v>263</v>
      </c>
    </row>
    <row r="155" spans="1:16" ht="12.75">
      <c r="A155">
        <v>93</v>
      </c>
      <c r="B155" t="s">
        <v>47</v>
      </c>
      <c r="C155" t="s">
        <v>5</v>
      </c>
      <c r="D155" s="35">
        <v>0.064</v>
      </c>
      <c r="E155" s="35">
        <v>0.064</v>
      </c>
      <c r="F155" s="35">
        <v>0.064</v>
      </c>
      <c r="G155" s="35">
        <v>0.064</v>
      </c>
      <c r="H155" s="35">
        <v>0.064</v>
      </c>
      <c r="I155" s="35">
        <v>0.064</v>
      </c>
      <c r="J155" s="35">
        <v>0.064</v>
      </c>
      <c r="K155" s="35">
        <v>0.064</v>
      </c>
      <c r="L155" s="35">
        <v>0.064</v>
      </c>
      <c r="M155" s="35">
        <v>0.064</v>
      </c>
      <c r="N155" s="35">
        <v>0.064</v>
      </c>
      <c r="O155" s="35">
        <v>0.064</v>
      </c>
      <c r="P155" t="s">
        <v>264</v>
      </c>
    </row>
    <row r="156" spans="1:16" ht="12.75">
      <c r="A156">
        <v>93</v>
      </c>
      <c r="B156" t="s">
        <v>47</v>
      </c>
      <c r="C156" t="s">
        <v>5</v>
      </c>
      <c r="D156" s="11">
        <v>1.9444444444444444</v>
      </c>
      <c r="E156" s="11">
        <v>1.9444444444444444</v>
      </c>
      <c r="F156" s="11">
        <v>1.9444444444444444</v>
      </c>
      <c r="G156" s="11">
        <v>1.9444444444444444</v>
      </c>
      <c r="H156" s="11">
        <v>2.5</v>
      </c>
      <c r="I156" s="11">
        <v>2.5</v>
      </c>
      <c r="J156" s="11">
        <v>3.0555555555555554</v>
      </c>
      <c r="K156" s="11">
        <v>2.7777777777777777</v>
      </c>
      <c r="L156" s="11">
        <v>2.5</v>
      </c>
      <c r="M156" s="11">
        <v>2.7777777777777777</v>
      </c>
      <c r="N156" s="11">
        <v>2.5</v>
      </c>
      <c r="O156" s="11">
        <v>2.2222222222222223</v>
      </c>
      <c r="P156" t="s">
        <v>267</v>
      </c>
    </row>
    <row r="157" spans="1:16" ht="12.75">
      <c r="A157">
        <v>95</v>
      </c>
      <c r="B157" t="s">
        <v>20</v>
      </c>
      <c r="C157" t="s">
        <v>20</v>
      </c>
      <c r="D157" s="36">
        <v>16.9</v>
      </c>
      <c r="E157" s="36">
        <v>16.9</v>
      </c>
      <c r="F157" s="36">
        <v>15.2</v>
      </c>
      <c r="G157" s="36">
        <v>13.5</v>
      </c>
      <c r="H157" s="36">
        <v>11.7</v>
      </c>
      <c r="I157" s="36">
        <v>10.9</v>
      </c>
      <c r="J157" s="36">
        <v>11.7</v>
      </c>
      <c r="K157" s="36">
        <v>12</v>
      </c>
      <c r="L157" s="36">
        <v>13.3</v>
      </c>
      <c r="M157" s="36">
        <v>14.4</v>
      </c>
      <c r="N157" s="36">
        <v>16</v>
      </c>
      <c r="O157" s="36">
        <v>17.2</v>
      </c>
      <c r="P157" t="s">
        <v>259</v>
      </c>
    </row>
    <row r="158" spans="1:16" ht="12.75">
      <c r="A158">
        <v>95</v>
      </c>
      <c r="B158" t="s">
        <v>20</v>
      </c>
      <c r="C158" t="s">
        <v>20</v>
      </c>
      <c r="D158" s="36">
        <v>21.2</v>
      </c>
      <c r="E158" s="36">
        <v>22.1</v>
      </c>
      <c r="F158" s="36">
        <v>21.5</v>
      </c>
      <c r="G158" s="36">
        <v>20</v>
      </c>
      <c r="H158" s="36">
        <v>20.3</v>
      </c>
      <c r="I158" s="36">
        <v>17.9</v>
      </c>
      <c r="J158" s="36">
        <v>20.4</v>
      </c>
      <c r="K158" s="36">
        <v>17.8</v>
      </c>
      <c r="L158" s="36">
        <v>20.4</v>
      </c>
      <c r="M158" s="36">
        <v>19</v>
      </c>
      <c r="N158" s="36">
        <v>21</v>
      </c>
      <c r="O158" s="36">
        <v>21.3</v>
      </c>
      <c r="P158" t="s">
        <v>261</v>
      </c>
    </row>
    <row r="159" spans="1:16" ht="12.75">
      <c r="A159">
        <v>95</v>
      </c>
      <c r="B159" t="s">
        <v>20</v>
      </c>
      <c r="C159" t="s">
        <v>20</v>
      </c>
      <c r="D159" s="36">
        <v>18.7</v>
      </c>
      <c r="E159" s="36">
        <v>18.4</v>
      </c>
      <c r="F159" s="36">
        <v>18</v>
      </c>
      <c r="G159" s="36">
        <v>16.7</v>
      </c>
      <c r="H159" s="36">
        <v>15.6</v>
      </c>
      <c r="I159" s="36">
        <v>14.3</v>
      </c>
      <c r="J159" s="36">
        <v>13.8</v>
      </c>
      <c r="K159" s="36">
        <v>14.9</v>
      </c>
      <c r="L159" s="36">
        <v>16.5</v>
      </c>
      <c r="M159" s="36">
        <v>17.3</v>
      </c>
      <c r="N159" s="36">
        <v>17.7</v>
      </c>
      <c r="O159" s="36">
        <v>18.8</v>
      </c>
      <c r="P159" t="s">
        <v>262</v>
      </c>
    </row>
    <row r="160" spans="1:16" ht="12.75">
      <c r="A160">
        <v>95</v>
      </c>
      <c r="B160" t="s">
        <v>20</v>
      </c>
      <c r="C160" t="s">
        <v>20</v>
      </c>
      <c r="D160" s="38">
        <v>41.5</v>
      </c>
      <c r="E160" s="38">
        <v>40</v>
      </c>
      <c r="F160" s="38">
        <v>37</v>
      </c>
      <c r="G160" s="38">
        <v>32.1</v>
      </c>
      <c r="H160" s="38">
        <v>27.5</v>
      </c>
      <c r="I160" s="38">
        <v>25.1</v>
      </c>
      <c r="J160" s="38">
        <v>26</v>
      </c>
      <c r="K160" s="38">
        <v>29.8</v>
      </c>
      <c r="L160" s="38">
        <v>34.7</v>
      </c>
      <c r="M160" s="38">
        <v>38.7</v>
      </c>
      <c r="N160" s="38">
        <v>40.9</v>
      </c>
      <c r="O160" s="38">
        <v>41.7</v>
      </c>
      <c r="P160" t="s">
        <v>263</v>
      </c>
    </row>
    <row r="161" spans="1:16" ht="12.75">
      <c r="A161">
        <v>95</v>
      </c>
      <c r="B161" t="s">
        <v>20</v>
      </c>
      <c r="C161" t="s">
        <v>20</v>
      </c>
      <c r="D161" s="35">
        <v>0.053</v>
      </c>
      <c r="E161" s="35">
        <v>0.053</v>
      </c>
      <c r="F161" s="35">
        <v>0.053</v>
      </c>
      <c r="G161" s="35">
        <v>0.053</v>
      </c>
      <c r="H161" s="35">
        <v>0.053</v>
      </c>
      <c r="I161" s="35">
        <v>0.053</v>
      </c>
      <c r="J161" s="35">
        <v>0.053</v>
      </c>
      <c r="K161" s="35">
        <v>0.053</v>
      </c>
      <c r="L161" s="35">
        <v>0.053</v>
      </c>
      <c r="M161" s="35">
        <v>0.053</v>
      </c>
      <c r="N161" s="35">
        <v>0.053</v>
      </c>
      <c r="O161" s="35">
        <v>0.053</v>
      </c>
      <c r="P161" t="s">
        <v>264</v>
      </c>
    </row>
    <row r="162" spans="1:16" ht="12.75">
      <c r="A162">
        <v>95</v>
      </c>
      <c r="B162" t="s">
        <v>20</v>
      </c>
      <c r="C162" t="s">
        <v>20</v>
      </c>
      <c r="D162" s="11">
        <v>9.25925925925926</v>
      </c>
      <c r="E162" s="11">
        <v>8.23045267489712</v>
      </c>
      <c r="F162" s="11">
        <v>7.20164609053498</v>
      </c>
      <c r="G162" s="11">
        <v>8.74485596707819</v>
      </c>
      <c r="H162" s="11">
        <v>8.23045267489712</v>
      </c>
      <c r="I162" s="11">
        <v>8.74485596707819</v>
      </c>
      <c r="J162" s="11">
        <v>9.77366255144033</v>
      </c>
      <c r="K162" s="11">
        <v>10.2880658436214</v>
      </c>
      <c r="L162" s="11">
        <v>10.2880658436214</v>
      </c>
      <c r="M162" s="11">
        <v>9.77366255144033</v>
      </c>
      <c r="N162" s="11">
        <v>9.77366255144033</v>
      </c>
      <c r="O162" s="11">
        <v>10.2880658436214</v>
      </c>
      <c r="P162" t="s">
        <v>267</v>
      </c>
    </row>
    <row r="163" spans="1:16" ht="12.75">
      <c r="A163">
        <v>98</v>
      </c>
      <c r="B163" t="s">
        <v>48</v>
      </c>
      <c r="C163" t="s">
        <v>4</v>
      </c>
      <c r="D163" s="36">
        <v>19</v>
      </c>
      <c r="E163" s="36">
        <v>24.4</v>
      </c>
      <c r="F163" s="36">
        <v>24</v>
      </c>
      <c r="G163" s="36">
        <v>22.7</v>
      </c>
      <c r="H163" s="36">
        <v>18.5</v>
      </c>
      <c r="I163" s="36">
        <v>18</v>
      </c>
      <c r="J163" s="36">
        <v>15.6</v>
      </c>
      <c r="K163" s="36">
        <v>14.7</v>
      </c>
      <c r="L163" s="36">
        <v>20.9</v>
      </c>
      <c r="M163" s="36">
        <v>23.6</v>
      </c>
      <c r="N163" s="36">
        <v>24</v>
      </c>
      <c r="O163" s="36">
        <v>21.3</v>
      </c>
      <c r="P163" t="s">
        <v>259</v>
      </c>
    </row>
    <row r="164" spans="1:16" ht="12.75">
      <c r="A164">
        <v>98</v>
      </c>
      <c r="B164" t="s">
        <v>48</v>
      </c>
      <c r="C164" t="s">
        <v>4</v>
      </c>
      <c r="D164" s="36">
        <v>26</v>
      </c>
      <c r="E164" s="36">
        <v>25.8</v>
      </c>
      <c r="F164" s="36">
        <v>25.4</v>
      </c>
      <c r="G164" s="36">
        <v>24</v>
      </c>
      <c r="H164" s="36">
        <v>22.5</v>
      </c>
      <c r="I164" s="36">
        <v>20.8</v>
      </c>
      <c r="J164" s="36">
        <v>21.6</v>
      </c>
      <c r="K164" s="36">
        <v>22.9</v>
      </c>
      <c r="L164" s="36">
        <v>23.6</v>
      </c>
      <c r="M164" s="36">
        <v>25.6</v>
      </c>
      <c r="N164" s="36">
        <v>26.4</v>
      </c>
      <c r="O164" s="36">
        <v>26.5</v>
      </c>
      <c r="P164" t="s">
        <v>261</v>
      </c>
    </row>
    <row r="165" spans="1:16" ht="12.75">
      <c r="A165">
        <v>98</v>
      </c>
      <c r="B165" t="s">
        <v>48</v>
      </c>
      <c r="C165" t="s">
        <v>4</v>
      </c>
      <c r="D165" s="36">
        <v>24.5</v>
      </c>
      <c r="E165" s="36">
        <v>25</v>
      </c>
      <c r="F165" s="36">
        <v>24.7</v>
      </c>
      <c r="G165" s="35">
        <v>23.2</v>
      </c>
      <c r="H165" s="35">
        <v>20.6</v>
      </c>
      <c r="I165" s="36">
        <v>19.6</v>
      </c>
      <c r="J165" s="36">
        <v>18.3</v>
      </c>
      <c r="K165" s="36">
        <v>20</v>
      </c>
      <c r="L165" s="36">
        <v>22.2</v>
      </c>
      <c r="M165" s="36">
        <v>24.7</v>
      </c>
      <c r="N165" s="36">
        <v>25.3</v>
      </c>
      <c r="O165" s="36">
        <v>24.7</v>
      </c>
      <c r="P165" t="s">
        <v>262</v>
      </c>
    </row>
    <row r="166" spans="1:16" ht="12.75">
      <c r="A166">
        <v>98</v>
      </c>
      <c r="B166" t="s">
        <v>48</v>
      </c>
      <c r="C166" t="s">
        <v>4</v>
      </c>
      <c r="D166" s="38">
        <v>41.5</v>
      </c>
      <c r="E166" s="38">
        <v>40</v>
      </c>
      <c r="F166" s="38">
        <v>37</v>
      </c>
      <c r="G166" s="38">
        <v>32.1</v>
      </c>
      <c r="H166" s="38">
        <v>27.5</v>
      </c>
      <c r="I166" s="38">
        <v>25.1</v>
      </c>
      <c r="J166" s="38">
        <v>26</v>
      </c>
      <c r="K166" s="38">
        <v>29.8</v>
      </c>
      <c r="L166" s="38">
        <v>34.7</v>
      </c>
      <c r="M166" s="38">
        <v>38.7</v>
      </c>
      <c r="N166" s="38">
        <v>40.9</v>
      </c>
      <c r="O166" s="38">
        <v>41.7</v>
      </c>
      <c r="P166" t="s">
        <v>263</v>
      </c>
    </row>
    <row r="167" spans="1:16" ht="12.75">
      <c r="A167">
        <v>98</v>
      </c>
      <c r="B167" t="s">
        <v>48</v>
      </c>
      <c r="C167" t="s">
        <v>4</v>
      </c>
      <c r="D167" s="35">
        <v>0.064</v>
      </c>
      <c r="E167" s="35">
        <v>0.064</v>
      </c>
      <c r="F167" s="35">
        <v>0.064</v>
      </c>
      <c r="G167" s="35">
        <v>0.064</v>
      </c>
      <c r="H167" s="35">
        <v>0.064</v>
      </c>
      <c r="I167" s="35">
        <v>0.064</v>
      </c>
      <c r="J167" s="35">
        <v>0.064</v>
      </c>
      <c r="K167" s="35">
        <v>0.064</v>
      </c>
      <c r="L167" s="35">
        <v>0.064</v>
      </c>
      <c r="M167" s="35">
        <v>0.064</v>
      </c>
      <c r="N167" s="35">
        <v>0.064</v>
      </c>
      <c r="O167" s="35">
        <v>0.064</v>
      </c>
      <c r="P167" t="s">
        <v>264</v>
      </c>
    </row>
    <row r="168" spans="1:16" ht="12.75">
      <c r="A168">
        <v>98</v>
      </c>
      <c r="B168" t="s">
        <v>48</v>
      </c>
      <c r="C168" t="s">
        <v>4</v>
      </c>
      <c r="D168" s="11">
        <v>4.62962962962963</v>
      </c>
      <c r="E168" s="11">
        <v>4.62962962962963</v>
      </c>
      <c r="F168" s="11">
        <v>4.62962962962963</v>
      </c>
      <c r="G168" s="11">
        <v>5.1440329218107</v>
      </c>
      <c r="H168" s="11">
        <v>5.1440329218107</v>
      </c>
      <c r="I168" s="11">
        <v>5.65843621399177</v>
      </c>
      <c r="J168" s="11">
        <v>6.172839506172839</v>
      </c>
      <c r="K168" s="11">
        <v>5.65843621399177</v>
      </c>
      <c r="L168" s="11">
        <v>5.1440329218107</v>
      </c>
      <c r="M168" s="11">
        <v>5.1440329218107</v>
      </c>
      <c r="N168" s="11">
        <v>4.62962962962963</v>
      </c>
      <c r="O168" s="11">
        <v>4.11522633744856</v>
      </c>
      <c r="P168" t="s">
        <v>267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6">
      <selection activeCell="M35" sqref="B35:M35"/>
    </sheetView>
  </sheetViews>
  <sheetFormatPr defaultColWidth="9.140625" defaultRowHeight="12.75"/>
  <cols>
    <col min="1" max="1" width="28.7109375" style="0" customWidth="1"/>
    <col min="2" max="13" width="7.7109375" style="0" customWidth="1"/>
    <col min="14" max="14" width="11.421875" style="0" customWidth="1"/>
    <col min="15" max="26" width="6.00390625" style="0" customWidth="1"/>
    <col min="27" max="16384" width="11.421875" style="0" customWidth="1"/>
  </cols>
  <sheetData>
    <row r="1" ht="12.75">
      <c r="C1" s="1"/>
    </row>
    <row r="2" ht="12.75">
      <c r="A2" s="1" t="s">
        <v>268</v>
      </c>
    </row>
    <row r="3" ht="12.75">
      <c r="D3" s="1" t="s">
        <v>269</v>
      </c>
    </row>
    <row r="5" spans="1:13" ht="12.75">
      <c r="A5" s="15" t="s">
        <v>219</v>
      </c>
      <c r="B5" s="15" t="s">
        <v>220</v>
      </c>
      <c r="C5" s="15" t="s">
        <v>221</v>
      </c>
      <c r="D5" s="15" t="s">
        <v>222</v>
      </c>
      <c r="E5" s="15" t="s">
        <v>223</v>
      </c>
      <c r="F5" s="15" t="s">
        <v>224</v>
      </c>
      <c r="G5" s="15" t="s">
        <v>225</v>
      </c>
      <c r="H5" s="15" t="s">
        <v>226</v>
      </c>
      <c r="I5" s="15" t="s">
        <v>227</v>
      </c>
      <c r="J5" s="15" t="s">
        <v>228</v>
      </c>
      <c r="K5" s="15" t="s">
        <v>229</v>
      </c>
      <c r="L5" s="15" t="s">
        <v>230</v>
      </c>
      <c r="M5" s="15" t="s">
        <v>231</v>
      </c>
    </row>
    <row r="6" spans="1:26" s="31" customFormat="1" ht="12.75">
      <c r="A6" s="16" t="s">
        <v>232</v>
      </c>
      <c r="B6" s="17">
        <f>O6</f>
        <v>21.8</v>
      </c>
      <c r="C6" s="17">
        <f aca="true" t="shared" si="0" ref="C6:M8">P6</f>
        <v>21.5</v>
      </c>
      <c r="D6" s="17">
        <f t="shared" si="0"/>
        <v>21.2</v>
      </c>
      <c r="E6" s="17">
        <f t="shared" si="0"/>
        <v>19.9</v>
      </c>
      <c r="F6" s="17">
        <f t="shared" si="0"/>
        <v>17.5</v>
      </c>
      <c r="G6" s="17">
        <f t="shared" si="0"/>
        <v>15.8</v>
      </c>
      <c r="H6" s="17">
        <f t="shared" si="0"/>
        <v>14.6</v>
      </c>
      <c r="I6" s="17">
        <f t="shared" si="0"/>
        <v>16.1</v>
      </c>
      <c r="J6" s="17">
        <f t="shared" si="0"/>
        <v>17.8</v>
      </c>
      <c r="K6" s="17">
        <f t="shared" si="0"/>
        <v>20.3</v>
      </c>
      <c r="L6" s="17">
        <f t="shared" si="0"/>
        <v>20.9</v>
      </c>
      <c r="M6" s="17">
        <f t="shared" si="0"/>
        <v>21.6</v>
      </c>
      <c r="N6" s="43" t="s">
        <v>63</v>
      </c>
      <c r="O6" s="36">
        <v>21.8</v>
      </c>
      <c r="P6" s="36">
        <v>21.5</v>
      </c>
      <c r="Q6" s="36">
        <v>21.2</v>
      </c>
      <c r="R6" s="36">
        <v>19.9</v>
      </c>
      <c r="S6" s="36">
        <v>17.5</v>
      </c>
      <c r="T6" s="36">
        <v>15.8</v>
      </c>
      <c r="U6" s="36">
        <v>14.6</v>
      </c>
      <c r="V6" s="36">
        <v>16.1</v>
      </c>
      <c r="W6" s="36">
        <v>17.8</v>
      </c>
      <c r="X6" s="36">
        <v>20.3</v>
      </c>
      <c r="Y6" s="36">
        <v>20.9</v>
      </c>
      <c r="Z6" s="36">
        <v>21.6</v>
      </c>
    </row>
    <row r="7" spans="1:26" s="31" customFormat="1" ht="12.75">
      <c r="A7" s="16" t="s">
        <v>233</v>
      </c>
      <c r="B7" s="17">
        <f>O7</f>
        <v>30.3</v>
      </c>
      <c r="C7" s="17">
        <f t="shared" si="0"/>
        <v>30.5</v>
      </c>
      <c r="D7" s="17">
        <f t="shared" si="0"/>
        <v>30.4</v>
      </c>
      <c r="E7" s="17">
        <f t="shared" si="0"/>
        <v>28.5</v>
      </c>
      <c r="F7" s="17">
        <f t="shared" si="0"/>
        <v>25.5</v>
      </c>
      <c r="G7" s="17">
        <f t="shared" si="0"/>
        <v>25</v>
      </c>
      <c r="H7" s="17">
        <f t="shared" si="0"/>
        <v>24.7</v>
      </c>
      <c r="I7" s="17">
        <f t="shared" si="0"/>
        <v>27.3</v>
      </c>
      <c r="J7" s="17">
        <f t="shared" si="0"/>
        <v>28.5</v>
      </c>
      <c r="K7" s="17">
        <f t="shared" si="0"/>
        <v>31</v>
      </c>
      <c r="L7" s="17">
        <f t="shared" si="0"/>
        <v>31.2</v>
      </c>
      <c r="M7" s="17">
        <f t="shared" si="0"/>
        <v>30.5</v>
      </c>
      <c r="N7" s="43" t="s">
        <v>62</v>
      </c>
      <c r="O7" s="36">
        <v>30.3</v>
      </c>
      <c r="P7" s="36">
        <v>30.5</v>
      </c>
      <c r="Q7" s="36">
        <v>30.4</v>
      </c>
      <c r="R7" s="36">
        <v>28.5</v>
      </c>
      <c r="S7" s="36">
        <v>25.5</v>
      </c>
      <c r="T7" s="36">
        <v>25</v>
      </c>
      <c r="U7" s="36">
        <v>24.7</v>
      </c>
      <c r="V7" s="36">
        <v>27.3</v>
      </c>
      <c r="W7" s="36">
        <v>28.5</v>
      </c>
      <c r="X7" s="36">
        <v>31</v>
      </c>
      <c r="Y7" s="36">
        <v>31.2</v>
      </c>
      <c r="Z7" s="36">
        <v>30.5</v>
      </c>
    </row>
    <row r="8" spans="1:26" s="31" customFormat="1" ht="12.75">
      <c r="A8" s="16" t="s">
        <v>234</v>
      </c>
      <c r="B8" s="17">
        <f>O8</f>
        <v>24.5</v>
      </c>
      <c r="C8" s="17">
        <f t="shared" si="0"/>
        <v>25</v>
      </c>
      <c r="D8" s="17">
        <f t="shared" si="0"/>
        <v>24.7</v>
      </c>
      <c r="E8" s="17">
        <f t="shared" si="0"/>
        <v>23.2</v>
      </c>
      <c r="F8" s="17">
        <f t="shared" si="0"/>
        <v>20.6</v>
      </c>
      <c r="G8" s="17">
        <f t="shared" si="0"/>
        <v>19.6</v>
      </c>
      <c r="H8" s="17">
        <f t="shared" si="0"/>
        <v>18.3</v>
      </c>
      <c r="I8" s="17">
        <f t="shared" si="0"/>
        <v>20</v>
      </c>
      <c r="J8" s="17">
        <f t="shared" si="0"/>
        <v>22.2</v>
      </c>
      <c r="K8" s="17">
        <f t="shared" si="0"/>
        <v>24.7</v>
      </c>
      <c r="L8" s="17">
        <f t="shared" si="0"/>
        <v>25.3</v>
      </c>
      <c r="M8" s="17">
        <f t="shared" si="0"/>
        <v>24.7</v>
      </c>
      <c r="N8" s="43" t="s">
        <v>274</v>
      </c>
      <c r="O8" s="36">
        <v>24.5</v>
      </c>
      <c r="P8" s="36">
        <v>25</v>
      </c>
      <c r="Q8" s="36">
        <v>24.7</v>
      </c>
      <c r="R8" s="35">
        <v>23.2</v>
      </c>
      <c r="S8" s="35">
        <v>20.6</v>
      </c>
      <c r="T8" s="36">
        <v>19.6</v>
      </c>
      <c r="U8" s="36">
        <v>18.3</v>
      </c>
      <c r="V8" s="36">
        <v>20</v>
      </c>
      <c r="W8" s="36">
        <v>22.2</v>
      </c>
      <c r="X8" s="36">
        <v>24.7</v>
      </c>
      <c r="Y8" s="36">
        <v>25.3</v>
      </c>
      <c r="Z8" s="36">
        <v>24.7</v>
      </c>
    </row>
    <row r="9" spans="1:26" ht="12.75">
      <c r="A9" s="13" t="s">
        <v>235</v>
      </c>
      <c r="B9" s="18">
        <f aca="true" t="shared" si="1" ref="B9:M9">B8+273</f>
        <v>297.5</v>
      </c>
      <c r="C9" s="18">
        <f t="shared" si="1"/>
        <v>298</v>
      </c>
      <c r="D9" s="18">
        <f t="shared" si="1"/>
        <v>297.7</v>
      </c>
      <c r="E9" s="18">
        <f t="shared" si="1"/>
        <v>296.2</v>
      </c>
      <c r="F9" s="18">
        <f t="shared" si="1"/>
        <v>293.6</v>
      </c>
      <c r="G9" s="18">
        <f t="shared" si="1"/>
        <v>292.6</v>
      </c>
      <c r="H9" s="18">
        <f t="shared" si="1"/>
        <v>291.3</v>
      </c>
      <c r="I9" s="18">
        <f t="shared" si="1"/>
        <v>293</v>
      </c>
      <c r="J9" s="18">
        <f t="shared" si="1"/>
        <v>295.2</v>
      </c>
      <c r="K9" s="18">
        <f t="shared" si="1"/>
        <v>297.7</v>
      </c>
      <c r="L9" s="18">
        <f t="shared" si="1"/>
        <v>298.3</v>
      </c>
      <c r="M9" s="18">
        <f t="shared" si="1"/>
        <v>297.7</v>
      </c>
      <c r="N9" s="44" t="s">
        <v>275</v>
      </c>
      <c r="O9" s="37">
        <v>0.83</v>
      </c>
      <c r="P9" s="37">
        <v>0.81</v>
      </c>
      <c r="Q9" s="37">
        <v>0.83</v>
      </c>
      <c r="R9" s="37">
        <v>0.83</v>
      </c>
      <c r="S9" s="37">
        <v>0.83</v>
      </c>
      <c r="T9" s="37">
        <v>0.79</v>
      </c>
      <c r="U9" s="37">
        <v>0.73</v>
      </c>
      <c r="V9" s="37">
        <v>0.69</v>
      </c>
      <c r="W9" s="37">
        <v>0.67</v>
      </c>
      <c r="X9" s="37">
        <v>0.7</v>
      </c>
      <c r="Y9" s="37">
        <v>0.74</v>
      </c>
      <c r="Z9" s="37">
        <v>0.82</v>
      </c>
    </row>
    <row r="10" spans="1:26" ht="12.75">
      <c r="A10" s="13" t="s">
        <v>236</v>
      </c>
      <c r="B10" s="18">
        <v>4.903E-09</v>
      </c>
      <c r="C10" s="18">
        <v>4.903E-09</v>
      </c>
      <c r="D10" s="18">
        <v>4.903E-09</v>
      </c>
      <c r="E10" s="18">
        <v>4.903E-09</v>
      </c>
      <c r="F10" s="18">
        <v>4.903E-09</v>
      </c>
      <c r="G10" s="18">
        <v>4.903E-09</v>
      </c>
      <c r="H10" s="18">
        <v>4.903E-09</v>
      </c>
      <c r="I10" s="18">
        <v>4.903E-09</v>
      </c>
      <c r="J10" s="18">
        <v>4.903E-09</v>
      </c>
      <c r="K10" s="18">
        <v>4.903E-09</v>
      </c>
      <c r="L10" s="18">
        <v>4.903E-09</v>
      </c>
      <c r="M10" s="18">
        <v>4.903E-09</v>
      </c>
      <c r="N10" s="44" t="s">
        <v>276</v>
      </c>
      <c r="O10" s="38">
        <v>41.5</v>
      </c>
      <c r="P10" s="38">
        <v>40</v>
      </c>
      <c r="Q10" s="38">
        <v>37</v>
      </c>
      <c r="R10" s="38">
        <v>32.1</v>
      </c>
      <c r="S10" s="38">
        <v>27.5</v>
      </c>
      <c r="T10" s="38">
        <v>25.1</v>
      </c>
      <c r="U10" s="38">
        <v>26</v>
      </c>
      <c r="V10" s="38">
        <v>29.8</v>
      </c>
      <c r="W10" s="38">
        <v>34.7</v>
      </c>
      <c r="X10" s="38">
        <v>38.7</v>
      </c>
      <c r="Y10" s="38">
        <v>40.9</v>
      </c>
      <c r="Z10" s="38">
        <v>41.7</v>
      </c>
    </row>
    <row r="11" spans="1:26" s="31" customFormat="1" ht="12.75">
      <c r="A11" s="16" t="s">
        <v>270</v>
      </c>
      <c r="B11" s="17">
        <f>O9</f>
        <v>0.83</v>
      </c>
      <c r="C11" s="17">
        <v>0.75</v>
      </c>
      <c r="D11" s="17">
        <v>0.77</v>
      </c>
      <c r="E11" s="17">
        <v>0.8</v>
      </c>
      <c r="F11" s="17">
        <v>0.8</v>
      </c>
      <c r="G11" s="17">
        <v>0.76</v>
      </c>
      <c r="H11" s="17">
        <v>0.7</v>
      </c>
      <c r="I11" s="17">
        <v>0.64</v>
      </c>
      <c r="J11" s="17">
        <v>0.64</v>
      </c>
      <c r="K11" s="17">
        <v>0.65</v>
      </c>
      <c r="L11" s="17">
        <v>0.69</v>
      </c>
      <c r="M11" s="17">
        <v>0.75</v>
      </c>
      <c r="N11" s="43" t="s">
        <v>277</v>
      </c>
      <c r="O11" s="35">
        <v>0.064</v>
      </c>
      <c r="P11" s="35">
        <v>0.064</v>
      </c>
      <c r="Q11" s="35">
        <v>0.064</v>
      </c>
      <c r="R11" s="35">
        <v>0.064</v>
      </c>
      <c r="S11" s="35">
        <v>0.064</v>
      </c>
      <c r="T11" s="35">
        <v>0.064</v>
      </c>
      <c r="U11" s="35">
        <v>0.064</v>
      </c>
      <c r="V11" s="35">
        <v>0.064</v>
      </c>
      <c r="W11" s="35">
        <v>0.064</v>
      </c>
      <c r="X11" s="35">
        <v>0.064</v>
      </c>
      <c r="Y11" s="35">
        <v>0.064</v>
      </c>
      <c r="Z11" s="35">
        <v>0.064</v>
      </c>
    </row>
    <row r="12" spans="1:26" ht="12.75">
      <c r="A12" s="13" t="s">
        <v>237</v>
      </c>
      <c r="B12" s="18">
        <f aca="true" t="shared" si="2" ref="B12:M12">0.6108*EXP((17.27*B6)/(B6+237))</f>
        <v>2.6162749811863586</v>
      </c>
      <c r="C12" s="18">
        <f t="shared" si="2"/>
        <v>2.5686931640124806</v>
      </c>
      <c r="D12" s="18">
        <f t="shared" si="2"/>
        <v>2.521869147254601</v>
      </c>
      <c r="E12" s="18">
        <f t="shared" si="2"/>
        <v>2.3274746870236074</v>
      </c>
      <c r="F12" s="18">
        <f t="shared" si="2"/>
        <v>2.002785281167384</v>
      </c>
      <c r="G12" s="18">
        <f t="shared" si="2"/>
        <v>1.7974864895900968</v>
      </c>
      <c r="H12" s="18">
        <f t="shared" si="2"/>
        <v>1.6639070931535669</v>
      </c>
      <c r="I12" s="18">
        <f t="shared" si="2"/>
        <v>1.8323147873314451</v>
      </c>
      <c r="J12" s="18">
        <f t="shared" si="2"/>
        <v>2.0410701690257205</v>
      </c>
      <c r="K12" s="18">
        <f t="shared" si="2"/>
        <v>2.385842205189986</v>
      </c>
      <c r="L12" s="18">
        <f t="shared" si="2"/>
        <v>2.475792706392659</v>
      </c>
      <c r="M12" s="18">
        <f t="shared" si="2"/>
        <v>2.584469061581301</v>
      </c>
      <c r="N12" s="43" t="s">
        <v>278</v>
      </c>
      <c r="O12" s="37">
        <v>4.62962962962963</v>
      </c>
      <c r="P12" s="37">
        <v>4.62962962962963</v>
      </c>
      <c r="Q12" s="37">
        <v>4.62962962962963</v>
      </c>
      <c r="R12" s="37">
        <v>5.1440329218107</v>
      </c>
      <c r="S12" s="37">
        <v>5.1440329218107</v>
      </c>
      <c r="T12" s="37">
        <v>5.65843621399177</v>
      </c>
      <c r="U12" s="37">
        <v>6.172839506172839</v>
      </c>
      <c r="V12" s="37">
        <v>5.65843621399177</v>
      </c>
      <c r="W12" s="37">
        <v>5.1440329218107</v>
      </c>
      <c r="X12" s="37">
        <v>5.1440329218107</v>
      </c>
      <c r="Y12" s="37">
        <v>4.62962962962963</v>
      </c>
      <c r="Z12" s="37">
        <v>4.11522633744856</v>
      </c>
    </row>
    <row r="13" spans="1:13" ht="12.75">
      <c r="A13" s="13" t="s">
        <v>238</v>
      </c>
      <c r="B13" s="18">
        <f aca="true" t="shared" si="3" ref="B13:M13">0.6108*EXP((17.27*B7)/(B7+237))</f>
        <v>4.3261093964887385</v>
      </c>
      <c r="C13" s="18">
        <f t="shared" si="3"/>
        <v>4.375921377031072</v>
      </c>
      <c r="D13" s="18">
        <f t="shared" si="3"/>
        <v>4.35095341709614</v>
      </c>
      <c r="E13" s="18">
        <f t="shared" si="3"/>
        <v>3.8995302699220065</v>
      </c>
      <c r="F13" s="18">
        <f t="shared" si="3"/>
        <v>3.269612372031404</v>
      </c>
      <c r="G13" s="18">
        <f t="shared" si="3"/>
        <v>3.1737538201955613</v>
      </c>
      <c r="H13" s="18">
        <f t="shared" si="3"/>
        <v>3.117422853590327</v>
      </c>
      <c r="I13" s="18">
        <f t="shared" si="3"/>
        <v>3.63592007491045</v>
      </c>
      <c r="J13" s="18">
        <f t="shared" si="3"/>
        <v>3.8995302699220065</v>
      </c>
      <c r="K13" s="18">
        <f t="shared" si="3"/>
        <v>4.50263845411948</v>
      </c>
      <c r="L13" s="18">
        <f t="shared" si="3"/>
        <v>4.554211119410865</v>
      </c>
      <c r="M13" s="18">
        <f t="shared" si="3"/>
        <v>4.375921377031072</v>
      </c>
    </row>
    <row r="14" spans="1:13" ht="12.75">
      <c r="A14" s="13" t="s">
        <v>239</v>
      </c>
      <c r="B14" s="18">
        <f aca="true" t="shared" si="4" ref="B14:M14">(B13+B12)/2</f>
        <v>3.4711921888375485</v>
      </c>
      <c r="C14" s="18">
        <f t="shared" si="4"/>
        <v>3.4723072705217763</v>
      </c>
      <c r="D14" s="18">
        <f t="shared" si="4"/>
        <v>3.4364112821753707</v>
      </c>
      <c r="E14" s="18">
        <f t="shared" si="4"/>
        <v>3.1135024784728067</v>
      </c>
      <c r="F14" s="18">
        <f t="shared" si="4"/>
        <v>2.6361988265993936</v>
      </c>
      <c r="G14" s="18">
        <f t="shared" si="4"/>
        <v>2.485620154892829</v>
      </c>
      <c r="H14" s="18">
        <f t="shared" si="4"/>
        <v>2.3906649733719467</v>
      </c>
      <c r="I14" s="18">
        <f t="shared" si="4"/>
        <v>2.7341174311209473</v>
      </c>
      <c r="J14" s="18">
        <f t="shared" si="4"/>
        <v>2.9703002194738635</v>
      </c>
      <c r="K14" s="18">
        <f t="shared" si="4"/>
        <v>3.444240329654733</v>
      </c>
      <c r="L14" s="18">
        <f t="shared" si="4"/>
        <v>3.515001912901762</v>
      </c>
      <c r="M14" s="18">
        <f t="shared" si="4"/>
        <v>3.4801952193061867</v>
      </c>
    </row>
    <row r="15" spans="1:13" ht="12.75">
      <c r="A15" s="19" t="s">
        <v>271</v>
      </c>
      <c r="B15" s="32">
        <f aca="true" t="shared" si="5" ref="B15:M15">+B14*B11</f>
        <v>2.881089516735165</v>
      </c>
      <c r="C15" s="32">
        <f t="shared" si="5"/>
        <v>2.6042304528913323</v>
      </c>
      <c r="D15" s="32">
        <f t="shared" si="5"/>
        <v>2.6460366872750356</v>
      </c>
      <c r="E15" s="32">
        <f t="shared" si="5"/>
        <v>2.4908019827782457</v>
      </c>
      <c r="F15" s="32">
        <f t="shared" si="5"/>
        <v>2.108959061279515</v>
      </c>
      <c r="G15" s="32">
        <f t="shared" si="5"/>
        <v>1.88907131771855</v>
      </c>
      <c r="H15" s="32">
        <f t="shared" si="5"/>
        <v>1.6734654813603627</v>
      </c>
      <c r="I15" s="32">
        <f t="shared" si="5"/>
        <v>1.7498351559174063</v>
      </c>
      <c r="J15" s="32">
        <f t="shared" si="5"/>
        <v>1.9009921404632726</v>
      </c>
      <c r="K15" s="32">
        <f t="shared" si="5"/>
        <v>2.2387562142755764</v>
      </c>
      <c r="L15" s="32">
        <f t="shared" si="5"/>
        <v>2.4253513199022154</v>
      </c>
      <c r="M15" s="32">
        <f t="shared" si="5"/>
        <v>2.6101464144796402</v>
      </c>
    </row>
    <row r="16" spans="1:13" s="31" customFormat="1" ht="12.75">
      <c r="A16" s="16" t="s">
        <v>241</v>
      </c>
      <c r="B16" s="20">
        <f>O10</f>
        <v>41.5</v>
      </c>
      <c r="C16" s="20">
        <f aca="true" t="shared" si="6" ref="C16:M16">P10</f>
        <v>40</v>
      </c>
      <c r="D16" s="20">
        <f t="shared" si="6"/>
        <v>37</v>
      </c>
      <c r="E16" s="20">
        <f t="shared" si="6"/>
        <v>32.1</v>
      </c>
      <c r="F16" s="20">
        <f t="shared" si="6"/>
        <v>27.5</v>
      </c>
      <c r="G16" s="20">
        <f t="shared" si="6"/>
        <v>25.1</v>
      </c>
      <c r="H16" s="20">
        <f t="shared" si="6"/>
        <v>26</v>
      </c>
      <c r="I16" s="20">
        <f t="shared" si="6"/>
        <v>29.8</v>
      </c>
      <c r="J16" s="20">
        <f t="shared" si="6"/>
        <v>34.7</v>
      </c>
      <c r="K16" s="20">
        <f t="shared" si="6"/>
        <v>38.7</v>
      </c>
      <c r="L16" s="20">
        <f t="shared" si="6"/>
        <v>40.9</v>
      </c>
      <c r="M16" s="20">
        <f t="shared" si="6"/>
        <v>41.7</v>
      </c>
    </row>
    <row r="17" spans="1:13" ht="12.75">
      <c r="A17" s="13" t="s">
        <v>242</v>
      </c>
      <c r="B17" s="18">
        <f aca="true" t="shared" si="7" ref="B17:M17">0.8*B16</f>
        <v>33.2</v>
      </c>
      <c r="C17" s="18">
        <f t="shared" si="7"/>
        <v>32</v>
      </c>
      <c r="D17" s="18">
        <f t="shared" si="7"/>
        <v>29.6</v>
      </c>
      <c r="E17" s="18">
        <f t="shared" si="7"/>
        <v>25.680000000000003</v>
      </c>
      <c r="F17" s="18">
        <f t="shared" si="7"/>
        <v>22</v>
      </c>
      <c r="G17" s="18">
        <f t="shared" si="7"/>
        <v>20.080000000000002</v>
      </c>
      <c r="H17" s="18">
        <f t="shared" si="7"/>
        <v>20.8</v>
      </c>
      <c r="I17" s="18">
        <f t="shared" si="7"/>
        <v>23.840000000000003</v>
      </c>
      <c r="J17" s="18">
        <f t="shared" si="7"/>
        <v>27.760000000000005</v>
      </c>
      <c r="K17" s="18">
        <f t="shared" si="7"/>
        <v>30.960000000000004</v>
      </c>
      <c r="L17" s="18">
        <f t="shared" si="7"/>
        <v>32.72</v>
      </c>
      <c r="M17" s="18">
        <f t="shared" si="7"/>
        <v>33.36000000000001</v>
      </c>
    </row>
    <row r="18" spans="1:13" s="31" customFormat="1" ht="12.75">
      <c r="A18" s="16" t="s">
        <v>243</v>
      </c>
      <c r="B18" s="17">
        <f>O12</f>
        <v>4.62962962962963</v>
      </c>
      <c r="C18" s="17">
        <f aca="true" t="shared" si="8" ref="C18:M18">P12</f>
        <v>4.62962962962963</v>
      </c>
      <c r="D18" s="17">
        <f t="shared" si="8"/>
        <v>4.62962962962963</v>
      </c>
      <c r="E18" s="17">
        <f t="shared" si="8"/>
        <v>5.1440329218107</v>
      </c>
      <c r="F18" s="17">
        <f t="shared" si="8"/>
        <v>5.1440329218107</v>
      </c>
      <c r="G18" s="17">
        <f t="shared" si="8"/>
        <v>5.65843621399177</v>
      </c>
      <c r="H18" s="17">
        <f t="shared" si="8"/>
        <v>6.172839506172839</v>
      </c>
      <c r="I18" s="17">
        <f t="shared" si="8"/>
        <v>5.65843621399177</v>
      </c>
      <c r="J18" s="17">
        <f t="shared" si="8"/>
        <v>5.1440329218107</v>
      </c>
      <c r="K18" s="17">
        <f t="shared" si="8"/>
        <v>5.1440329218107</v>
      </c>
      <c r="L18" s="17">
        <f t="shared" si="8"/>
        <v>4.62962962962963</v>
      </c>
      <c r="M18" s="17">
        <f t="shared" si="8"/>
        <v>4.11522633744856</v>
      </c>
    </row>
    <row r="19" spans="1:13" ht="12.75">
      <c r="A19" s="13" t="s">
        <v>244</v>
      </c>
      <c r="B19" s="18">
        <f aca="true" t="shared" si="9" ref="B19:M19">0.16*SQRT(B7-B6)*B16</f>
        <v>19.358760290886398</v>
      </c>
      <c r="C19" s="18">
        <f t="shared" si="9"/>
        <v>19.2</v>
      </c>
      <c r="D19" s="18">
        <f t="shared" si="9"/>
        <v>17.95624905151407</v>
      </c>
      <c r="E19" s="18">
        <f t="shared" si="9"/>
        <v>15.061708588337513</v>
      </c>
      <c r="F19" s="18">
        <f t="shared" si="9"/>
        <v>12.445079348883239</v>
      </c>
      <c r="G19" s="18">
        <f t="shared" si="9"/>
        <v>12.18113111332441</v>
      </c>
      <c r="H19" s="18">
        <f t="shared" si="9"/>
        <v>13.220686820282825</v>
      </c>
      <c r="I19" s="18">
        <f t="shared" si="9"/>
        <v>15.95678002605789</v>
      </c>
      <c r="J19" s="18">
        <f t="shared" si="9"/>
        <v>18.16106640040722</v>
      </c>
      <c r="K19" s="18">
        <f t="shared" si="9"/>
        <v>20.254561086333123</v>
      </c>
      <c r="L19" s="18">
        <f t="shared" si="9"/>
        <v>21.002060394161333</v>
      </c>
      <c r="M19" s="18">
        <f t="shared" si="9"/>
        <v>19.904489383051253</v>
      </c>
    </row>
    <row r="20" spans="1:13" ht="12.75">
      <c r="A20" s="13" t="s">
        <v>245</v>
      </c>
      <c r="B20" s="18">
        <f aca="true" t="shared" si="10" ref="B20:M20">+B10*(((B6+273)^4+(B7+273)^4)/2)</f>
        <v>39.261158475323406</v>
      </c>
      <c r="C20" s="18">
        <f t="shared" si="10"/>
        <v>39.240677223853936</v>
      </c>
      <c r="D20" s="18">
        <f t="shared" si="10"/>
        <v>39.138252157867356</v>
      </c>
      <c r="E20" s="18">
        <f t="shared" si="10"/>
        <v>38.30030790267951</v>
      </c>
      <c r="F20" s="18">
        <f t="shared" si="10"/>
        <v>36.92185825068144</v>
      </c>
      <c r="G20" s="18">
        <f t="shared" si="10"/>
        <v>36.38667762886072</v>
      </c>
      <c r="H20" s="18">
        <f t="shared" si="10"/>
        <v>36.02726390843955</v>
      </c>
      <c r="I20" s="18">
        <f t="shared" si="10"/>
        <v>37.06144877705944</v>
      </c>
      <c r="J20" s="18">
        <f t="shared" si="10"/>
        <v>37.788395209900735</v>
      </c>
      <c r="K20" s="18">
        <f t="shared" si="10"/>
        <v>39.079358449137914</v>
      </c>
      <c r="L20" s="18">
        <f t="shared" si="10"/>
        <v>39.28341755501279</v>
      </c>
      <c r="M20" s="18">
        <f t="shared" si="10"/>
        <v>39.26573652658221</v>
      </c>
    </row>
    <row r="21" spans="1:13" ht="12.75">
      <c r="A21" s="13" t="s">
        <v>246</v>
      </c>
      <c r="B21" s="18">
        <f aca="true" t="shared" si="11" ref="B21:M21">0.34-0.14*SQRT(B15)</f>
        <v>0.10236718549827922</v>
      </c>
      <c r="C21" s="18">
        <f t="shared" si="11"/>
        <v>0.11407320460673526</v>
      </c>
      <c r="D21" s="18">
        <f t="shared" si="11"/>
        <v>0.11226700047952934</v>
      </c>
      <c r="E21" s="18">
        <f t="shared" si="11"/>
        <v>0.11904815261588417</v>
      </c>
      <c r="F21" s="18">
        <f t="shared" si="11"/>
        <v>0.13668842236341164</v>
      </c>
      <c r="G21" s="18">
        <f t="shared" si="11"/>
        <v>0.14757911280922859</v>
      </c>
      <c r="H21" s="18">
        <f t="shared" si="11"/>
        <v>0.15889250861804996</v>
      </c>
      <c r="I21" s="18">
        <f t="shared" si="11"/>
        <v>0.15480613115985412</v>
      </c>
      <c r="J21" s="18">
        <f t="shared" si="11"/>
        <v>0.14697293984241447</v>
      </c>
      <c r="K21" s="18">
        <f t="shared" si="11"/>
        <v>0.13052536716871588</v>
      </c>
      <c r="L21" s="18">
        <f t="shared" si="11"/>
        <v>0.12197044725523234</v>
      </c>
      <c r="M21" s="18">
        <f t="shared" si="11"/>
        <v>0.11381673420917951</v>
      </c>
    </row>
    <row r="22" spans="1:13" ht="12.75">
      <c r="A22" s="13" t="s">
        <v>247</v>
      </c>
      <c r="B22" s="18">
        <f aca="true" t="shared" si="12" ref="B22:M22">1.35*(B19/B17)-0.35</f>
        <v>0.43717850580411555</v>
      </c>
      <c r="C22" s="18">
        <f t="shared" si="12"/>
        <v>0.4600000000000001</v>
      </c>
      <c r="D22" s="18">
        <f t="shared" si="12"/>
        <v>0.4689505479575674</v>
      </c>
      <c r="E22" s="18">
        <f t="shared" si="12"/>
        <v>0.44179542812521966</v>
      </c>
      <c r="F22" s="18">
        <f t="shared" si="12"/>
        <v>0.41367532368147153</v>
      </c>
      <c r="G22" s="18">
        <f t="shared" si="12"/>
        <v>0.4689505479575674</v>
      </c>
      <c r="H22" s="18">
        <f t="shared" si="12"/>
        <v>0.508073423431818</v>
      </c>
      <c r="I22" s="18">
        <f t="shared" si="12"/>
        <v>0.5535928286568017</v>
      </c>
      <c r="J22" s="18">
        <f t="shared" si="12"/>
        <v>0.5331930706249908</v>
      </c>
      <c r="K22" s="18">
        <f t="shared" si="12"/>
        <v>0.5331930706249908</v>
      </c>
      <c r="L22" s="18">
        <f t="shared" si="12"/>
        <v>0.5165275529375857</v>
      </c>
      <c r="M22" s="18">
        <f t="shared" si="12"/>
        <v>0.45548743006951997</v>
      </c>
    </row>
    <row r="23" spans="1:13" ht="12.75">
      <c r="A23" s="13" t="s">
        <v>248</v>
      </c>
      <c r="B23" s="18">
        <f aca="true" t="shared" si="13" ref="B23:M23">0.77*B19</f>
        <v>14.906245423982527</v>
      </c>
      <c r="C23" s="18">
        <f t="shared" si="13"/>
        <v>14.783999999999999</v>
      </c>
      <c r="D23" s="18">
        <f t="shared" si="13"/>
        <v>13.826311769665836</v>
      </c>
      <c r="E23" s="18">
        <f t="shared" si="13"/>
        <v>11.597515613019885</v>
      </c>
      <c r="F23" s="18">
        <f t="shared" si="13"/>
        <v>9.582711098640093</v>
      </c>
      <c r="G23" s="18">
        <f t="shared" si="13"/>
        <v>9.379470957259796</v>
      </c>
      <c r="H23" s="18">
        <f t="shared" si="13"/>
        <v>10.179928851617776</v>
      </c>
      <c r="I23" s="18">
        <f t="shared" si="13"/>
        <v>12.286720620064576</v>
      </c>
      <c r="J23" s="18">
        <f t="shared" si="13"/>
        <v>13.98402112831356</v>
      </c>
      <c r="K23" s="18">
        <f t="shared" si="13"/>
        <v>15.596012036476505</v>
      </c>
      <c r="L23" s="18">
        <f t="shared" si="13"/>
        <v>16.171586503504226</v>
      </c>
      <c r="M23" s="18">
        <f t="shared" si="13"/>
        <v>15.326456824949465</v>
      </c>
    </row>
    <row r="24" spans="1:13" ht="12.75">
      <c r="A24" s="13" t="s">
        <v>249</v>
      </c>
      <c r="B24" s="18">
        <f aca="true" t="shared" si="14" ref="B24:M24">B23-(B20*B21*B22)</f>
        <v>13.14920127363268</v>
      </c>
      <c r="C24" s="18">
        <f t="shared" si="14"/>
        <v>12.724897491142768</v>
      </c>
      <c r="D24" s="18">
        <f t="shared" si="14"/>
        <v>11.765773931184459</v>
      </c>
      <c r="E24" s="18">
        <f t="shared" si="14"/>
        <v>9.583113617041272</v>
      </c>
      <c r="F24" s="18">
        <f t="shared" si="14"/>
        <v>7.494978382243259</v>
      </c>
      <c r="G24" s="18">
        <f t="shared" si="14"/>
        <v>6.861247030862616</v>
      </c>
      <c r="H24" s="18">
        <f t="shared" si="14"/>
        <v>7.271481672690685</v>
      </c>
      <c r="I24" s="18">
        <f t="shared" si="14"/>
        <v>9.110570617098276</v>
      </c>
      <c r="J24" s="18">
        <f t="shared" si="14"/>
        <v>11.022735310216376</v>
      </c>
      <c r="K24" s="18">
        <f t="shared" si="14"/>
        <v>12.87627543635499</v>
      </c>
      <c r="L24" s="18">
        <f t="shared" si="14"/>
        <v>13.696688117321676</v>
      </c>
      <c r="M24" s="18">
        <f t="shared" si="14"/>
        <v>13.290838908763439</v>
      </c>
    </row>
    <row r="25" spans="1:13" ht="12.75">
      <c r="A25" s="13" t="s">
        <v>250</v>
      </c>
      <c r="B25" s="18">
        <f>0.07*(C8-M8)</f>
        <v>0.021000000000000053</v>
      </c>
      <c r="C25" s="18">
        <f aca="true" t="shared" si="15" ref="C25:L25">0.07*(D8-B8)</f>
        <v>0.013999999999999952</v>
      </c>
      <c r="D25" s="18">
        <f t="shared" si="15"/>
        <v>-0.12600000000000006</v>
      </c>
      <c r="E25" s="18">
        <f t="shared" si="15"/>
        <v>-0.28699999999999987</v>
      </c>
      <c r="F25" s="18">
        <f t="shared" si="15"/>
        <v>-0.2519999999999999</v>
      </c>
      <c r="G25" s="18">
        <f t="shared" si="15"/>
        <v>-0.16100000000000006</v>
      </c>
      <c r="H25" s="18">
        <f t="shared" si="15"/>
        <v>0.027999999999999903</v>
      </c>
      <c r="I25" s="18">
        <f t="shared" si="15"/>
        <v>0.2729999999999999</v>
      </c>
      <c r="J25" s="18">
        <f t="shared" si="15"/>
        <v>0.32899999999999996</v>
      </c>
      <c r="K25" s="18">
        <f t="shared" si="15"/>
        <v>0.2170000000000001</v>
      </c>
      <c r="L25" s="18">
        <f t="shared" si="15"/>
        <v>0</v>
      </c>
      <c r="M25" s="18">
        <f>0.07*(B8-L8)</f>
        <v>-0.05600000000000006</v>
      </c>
    </row>
    <row r="26" spans="1:13" ht="12.75">
      <c r="A26" s="13" t="s">
        <v>251</v>
      </c>
      <c r="B26" s="18">
        <f aca="true" t="shared" si="16" ref="B26:M26">B24-B25</f>
        <v>13.12820127363268</v>
      </c>
      <c r="C26" s="18">
        <f t="shared" si="16"/>
        <v>12.710897491142768</v>
      </c>
      <c r="D26" s="18">
        <f t="shared" si="16"/>
        <v>11.891773931184458</v>
      </c>
      <c r="E26" s="18">
        <f t="shared" si="16"/>
        <v>9.870113617041271</v>
      </c>
      <c r="F26" s="18">
        <f t="shared" si="16"/>
        <v>7.746978382243259</v>
      </c>
      <c r="G26" s="18">
        <f t="shared" si="16"/>
        <v>7.022247030862617</v>
      </c>
      <c r="H26" s="18">
        <f t="shared" si="16"/>
        <v>7.243481672690685</v>
      </c>
      <c r="I26" s="18">
        <f t="shared" si="16"/>
        <v>8.837570617098276</v>
      </c>
      <c r="J26" s="18">
        <f t="shared" si="16"/>
        <v>10.693735310216375</v>
      </c>
      <c r="K26" s="18">
        <f t="shared" si="16"/>
        <v>12.659275436354989</v>
      </c>
      <c r="L26" s="18">
        <f t="shared" si="16"/>
        <v>13.696688117321676</v>
      </c>
      <c r="M26" s="18">
        <f t="shared" si="16"/>
        <v>13.34683890876344</v>
      </c>
    </row>
    <row r="27" spans="1:13" ht="12.75">
      <c r="A27" s="13" t="s">
        <v>252</v>
      </c>
      <c r="B27" s="18">
        <f aca="true" t="shared" si="17" ref="B27:M27">+((4098*(0.6108*EXP((17.27*B8)/(B8+237.3))))/(B8+237.3)^2)</f>
        <v>0.183835009120509</v>
      </c>
      <c r="C27" s="18">
        <f t="shared" si="17"/>
        <v>0.18868182684282603</v>
      </c>
      <c r="D27" s="18">
        <f t="shared" si="17"/>
        <v>0.1857609902650545</v>
      </c>
      <c r="E27" s="18">
        <f t="shared" si="17"/>
        <v>0.17172180615599653</v>
      </c>
      <c r="F27" s="18">
        <f t="shared" si="17"/>
        <v>0.14950610532696787</v>
      </c>
      <c r="G27" s="18">
        <f t="shared" si="17"/>
        <v>0.14163485098448397</v>
      </c>
      <c r="H27" s="18">
        <f t="shared" si="17"/>
        <v>0.13192895965572127</v>
      </c>
      <c r="I27" s="18">
        <f t="shared" si="17"/>
        <v>0.14474018811241365</v>
      </c>
      <c r="J27" s="18">
        <f t="shared" si="17"/>
        <v>0.16286864596267894</v>
      </c>
      <c r="K27" s="18">
        <f t="shared" si="17"/>
        <v>0.1857609902650545</v>
      </c>
      <c r="L27" s="18">
        <f t="shared" si="17"/>
        <v>0.19164125727803297</v>
      </c>
      <c r="M27" s="18">
        <f t="shared" si="17"/>
        <v>0.1857609902650545</v>
      </c>
    </row>
    <row r="28" spans="1:13" s="31" customFormat="1" ht="12.75">
      <c r="A28" s="16" t="s">
        <v>272</v>
      </c>
      <c r="B28" s="17">
        <f>O11</f>
        <v>0.064</v>
      </c>
      <c r="C28" s="17">
        <f aca="true" t="shared" si="18" ref="C28:M28">P11</f>
        <v>0.064</v>
      </c>
      <c r="D28" s="17">
        <f t="shared" si="18"/>
        <v>0.064</v>
      </c>
      <c r="E28" s="17">
        <f t="shared" si="18"/>
        <v>0.064</v>
      </c>
      <c r="F28" s="17">
        <f t="shared" si="18"/>
        <v>0.064</v>
      </c>
      <c r="G28" s="17">
        <f t="shared" si="18"/>
        <v>0.064</v>
      </c>
      <c r="H28" s="17">
        <f t="shared" si="18"/>
        <v>0.064</v>
      </c>
      <c r="I28" s="17">
        <f t="shared" si="18"/>
        <v>0.064</v>
      </c>
      <c r="J28" s="17">
        <f t="shared" si="18"/>
        <v>0.064</v>
      </c>
      <c r="K28" s="17">
        <f t="shared" si="18"/>
        <v>0.064</v>
      </c>
      <c r="L28" s="17">
        <f t="shared" si="18"/>
        <v>0.064</v>
      </c>
      <c r="M28" s="17">
        <f t="shared" si="18"/>
        <v>0.064</v>
      </c>
    </row>
    <row r="29" spans="1:13" ht="12.75">
      <c r="A29" s="13" t="s">
        <v>254</v>
      </c>
      <c r="B29" s="18">
        <f aca="true" t="shared" si="19" ref="B29:M29">B27/(B27+B28*(1+0.34*B18))</f>
        <v>0.5273889798521106</v>
      </c>
      <c r="C29" s="18">
        <f t="shared" si="19"/>
        <v>0.533870341480704</v>
      </c>
      <c r="D29" s="18">
        <f t="shared" si="19"/>
        <v>0.5299859425287206</v>
      </c>
      <c r="E29" s="18">
        <f t="shared" si="19"/>
        <v>0.49394178343455686</v>
      </c>
      <c r="F29" s="18">
        <f t="shared" si="19"/>
        <v>0.45939646355812164</v>
      </c>
      <c r="G29" s="18">
        <f t="shared" si="19"/>
        <v>0.43081216427242625</v>
      </c>
      <c r="H29" s="18">
        <f t="shared" si="19"/>
        <v>0.3994821520194367</v>
      </c>
      <c r="I29" s="18">
        <f t="shared" si="19"/>
        <v>0.4361381414579305</v>
      </c>
      <c r="J29" s="18">
        <f t="shared" si="19"/>
        <v>0.48071811932245934</v>
      </c>
      <c r="K29" s="18">
        <f t="shared" si="19"/>
        <v>0.5135844149107911</v>
      </c>
      <c r="L29" s="18">
        <f t="shared" si="19"/>
        <v>0.5377411270586613</v>
      </c>
      <c r="M29" s="18">
        <f t="shared" si="19"/>
        <v>0.5474696075857179</v>
      </c>
    </row>
    <row r="30" spans="1:13" ht="12.75">
      <c r="A30" s="13" t="s">
        <v>255</v>
      </c>
      <c r="B30" s="18">
        <f aca="true" t="shared" si="20" ref="B30:M30">B28/(B27+B28*(1+0.34*B18))</f>
        <v>0.18360428120853253</v>
      </c>
      <c r="C30" s="18">
        <f t="shared" si="20"/>
        <v>0.18108634215857533</v>
      </c>
      <c r="D30" s="18">
        <f t="shared" si="20"/>
        <v>0.18259538923344662</v>
      </c>
      <c r="E30" s="18">
        <f t="shared" si="20"/>
        <v>0.1840900398583872</v>
      </c>
      <c r="F30" s="18">
        <f t="shared" si="20"/>
        <v>0.19665667568170123</v>
      </c>
      <c r="G30" s="18">
        <f t="shared" si="20"/>
        <v>0.19466944979845233</v>
      </c>
      <c r="H30" s="18">
        <f t="shared" si="20"/>
        <v>0.19379261229651643</v>
      </c>
      <c r="I30" s="18">
        <f t="shared" si="20"/>
        <v>0.1928478981361335</v>
      </c>
      <c r="J30" s="18">
        <f t="shared" si="20"/>
        <v>0.1889004446177281</v>
      </c>
      <c r="K30" s="18">
        <f t="shared" si="20"/>
        <v>0.17694459158185294</v>
      </c>
      <c r="L30" s="18">
        <f t="shared" si="20"/>
        <v>0.17958258373260638</v>
      </c>
      <c r="M30" s="18">
        <f t="shared" si="20"/>
        <v>0.18861901433391173</v>
      </c>
    </row>
    <row r="31" spans="1:13" ht="12.75">
      <c r="A31" s="13" t="s">
        <v>256</v>
      </c>
      <c r="B31" s="18">
        <f aca="true" t="shared" si="21" ref="B31:M31">900/B9</f>
        <v>3.0252100840336134</v>
      </c>
      <c r="C31" s="18">
        <f t="shared" si="21"/>
        <v>3.0201342281879193</v>
      </c>
      <c r="D31" s="18">
        <f t="shared" si="21"/>
        <v>3.023177695666779</v>
      </c>
      <c r="E31" s="18">
        <f t="shared" si="21"/>
        <v>3.038487508440243</v>
      </c>
      <c r="F31" s="18">
        <f t="shared" si="21"/>
        <v>3.065395095367847</v>
      </c>
      <c r="G31" s="18">
        <f t="shared" si="21"/>
        <v>3.0758714969241283</v>
      </c>
      <c r="H31" s="18">
        <f t="shared" si="21"/>
        <v>3.089598352214212</v>
      </c>
      <c r="I31" s="18">
        <f t="shared" si="21"/>
        <v>3.0716723549488054</v>
      </c>
      <c r="J31" s="18">
        <f t="shared" si="21"/>
        <v>3.048780487804878</v>
      </c>
      <c r="K31" s="18">
        <f t="shared" si="21"/>
        <v>3.023177695666779</v>
      </c>
      <c r="L31" s="18">
        <f t="shared" si="21"/>
        <v>3.0170968823332216</v>
      </c>
      <c r="M31" s="18">
        <f t="shared" si="21"/>
        <v>3.023177695666779</v>
      </c>
    </row>
    <row r="32" spans="1:13" ht="12.75">
      <c r="A32" s="13" t="s">
        <v>257</v>
      </c>
      <c r="B32" s="18">
        <f aca="true" t="shared" si="22" ref="B32:M32">B14-B15</f>
        <v>0.5901026721023834</v>
      </c>
      <c r="C32" s="18">
        <f t="shared" si="22"/>
        <v>0.8680768176304441</v>
      </c>
      <c r="D32" s="18">
        <f t="shared" si="22"/>
        <v>0.7903745949003351</v>
      </c>
      <c r="E32" s="18">
        <f t="shared" si="22"/>
        <v>0.622700495694561</v>
      </c>
      <c r="F32" s="18">
        <f t="shared" si="22"/>
        <v>0.5272397653198788</v>
      </c>
      <c r="G32" s="18">
        <f t="shared" si="22"/>
        <v>0.5965488371742791</v>
      </c>
      <c r="H32" s="18">
        <f t="shared" si="22"/>
        <v>0.7171994920115841</v>
      </c>
      <c r="I32" s="18">
        <f t="shared" si="22"/>
        <v>0.984282275203541</v>
      </c>
      <c r="J32" s="18">
        <f t="shared" si="22"/>
        <v>1.0693080790105909</v>
      </c>
      <c r="K32" s="18">
        <f t="shared" si="22"/>
        <v>1.2054841153791567</v>
      </c>
      <c r="L32" s="18">
        <f t="shared" si="22"/>
        <v>1.0896505929995466</v>
      </c>
      <c r="M32" s="18">
        <f t="shared" si="22"/>
        <v>0.8700488048265465</v>
      </c>
    </row>
    <row r="33" spans="1:13" ht="12.7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>
      <c r="A35" s="23" t="s">
        <v>258</v>
      </c>
      <c r="B35" s="24">
        <f aca="true" t="shared" si="23" ref="B35:M35">0.408*B26*B29+B30*B31*B18*B32</f>
        <v>4.34229907442366</v>
      </c>
      <c r="C35" s="24">
        <f t="shared" si="23"/>
        <v>4.966618855221492</v>
      </c>
      <c r="D35" s="24">
        <f t="shared" si="23"/>
        <v>4.591322168985101</v>
      </c>
      <c r="E35" s="24">
        <f t="shared" si="23"/>
        <v>3.7808289965127027</v>
      </c>
      <c r="F35" s="24">
        <f t="shared" si="23"/>
        <v>3.0870049530009434</v>
      </c>
      <c r="G35" s="24">
        <f t="shared" si="23"/>
        <v>3.2555058717864185</v>
      </c>
      <c r="H35" s="24">
        <f t="shared" si="23"/>
        <v>3.831327901459648</v>
      </c>
      <c r="I35" s="24">
        <f t="shared" si="23"/>
        <v>4.8717749287464915</v>
      </c>
      <c r="J35" s="24">
        <f t="shared" si="23"/>
        <v>5.265252440042621</v>
      </c>
      <c r="K35" s="24">
        <f t="shared" si="23"/>
        <v>5.969813793152438</v>
      </c>
      <c r="L35" s="24">
        <f t="shared" si="23"/>
        <v>5.738329160331839</v>
      </c>
      <c r="M35" s="24">
        <f t="shared" si="23"/>
        <v>5.0229257905430975</v>
      </c>
    </row>
  </sheetData>
  <printOptions/>
  <pageMargins left="0.7480314960629921" right="0.6299212598425197" top="0.5118110236220472" bottom="0.5905511811023623" header="0" footer="0"/>
  <pageSetup horizontalDpi="300" verticalDpi="300" orientation="landscape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C1">
      <selection activeCell="M33" sqref="B33:M33"/>
    </sheetView>
  </sheetViews>
  <sheetFormatPr defaultColWidth="9.140625" defaultRowHeight="12.75"/>
  <cols>
    <col min="1" max="1" width="28.421875" style="0" customWidth="1"/>
  </cols>
  <sheetData>
    <row r="1" ht="12.75">
      <c r="A1" s="1" t="s">
        <v>217</v>
      </c>
    </row>
    <row r="2" ht="12.75">
      <c r="D2" s="1" t="s">
        <v>218</v>
      </c>
    </row>
    <row r="4" spans="1:13" ht="12.75">
      <c r="A4" s="15" t="s">
        <v>219</v>
      </c>
      <c r="B4" s="15" t="s">
        <v>220</v>
      </c>
      <c r="C4" s="15" t="s">
        <v>221</v>
      </c>
      <c r="D4" s="15" t="s">
        <v>222</v>
      </c>
      <c r="E4" s="15" t="s">
        <v>223</v>
      </c>
      <c r="F4" s="15" t="s">
        <v>224</v>
      </c>
      <c r="G4" s="15" t="s">
        <v>225</v>
      </c>
      <c r="H4" s="15" t="s">
        <v>226</v>
      </c>
      <c r="I4" s="15" t="s">
        <v>227</v>
      </c>
      <c r="J4" s="15" t="s">
        <v>228</v>
      </c>
      <c r="K4" s="15" t="s">
        <v>229</v>
      </c>
      <c r="L4" s="15" t="s">
        <v>230</v>
      </c>
      <c r="M4" s="15" t="s">
        <v>231</v>
      </c>
    </row>
    <row r="5" spans="1:26" ht="12.75">
      <c r="A5" s="16" t="s">
        <v>232</v>
      </c>
      <c r="B5" s="17">
        <f>O5</f>
        <v>27</v>
      </c>
      <c r="C5" s="17">
        <f aca="true" t="shared" si="0" ref="C5:M7">P5</f>
        <v>26.1</v>
      </c>
      <c r="D5" s="17">
        <f t="shared" si="0"/>
        <v>25.7</v>
      </c>
      <c r="E5" s="17">
        <f t="shared" si="0"/>
        <v>25</v>
      </c>
      <c r="F5" s="17">
        <f t="shared" si="0"/>
        <v>21.2</v>
      </c>
      <c r="G5" s="17">
        <f t="shared" si="0"/>
        <v>20.2</v>
      </c>
      <c r="H5" s="17">
        <f t="shared" si="0"/>
        <v>20</v>
      </c>
      <c r="I5" s="17">
        <f t="shared" si="0"/>
        <v>22.7</v>
      </c>
      <c r="J5" s="17">
        <f t="shared" si="0"/>
        <v>23.2</v>
      </c>
      <c r="K5" s="17">
        <f t="shared" si="0"/>
        <v>23.8</v>
      </c>
      <c r="L5" s="17">
        <f t="shared" si="0"/>
        <v>23.5</v>
      </c>
      <c r="M5" s="17">
        <f t="shared" si="0"/>
        <v>23.2</v>
      </c>
      <c r="N5" s="48" t="s">
        <v>63</v>
      </c>
      <c r="O5" s="36">
        <v>27</v>
      </c>
      <c r="P5" s="36">
        <v>26.1</v>
      </c>
      <c r="Q5" s="36">
        <v>25.7</v>
      </c>
      <c r="R5" s="36">
        <v>25</v>
      </c>
      <c r="S5" s="36">
        <v>21.2</v>
      </c>
      <c r="T5" s="36">
        <v>20.2</v>
      </c>
      <c r="U5" s="36">
        <v>20</v>
      </c>
      <c r="V5" s="36">
        <v>22.7</v>
      </c>
      <c r="W5" s="36">
        <v>23.2</v>
      </c>
      <c r="X5" s="36">
        <v>23.8</v>
      </c>
      <c r="Y5" s="36">
        <v>23.5</v>
      </c>
      <c r="Z5" s="36">
        <v>23.2</v>
      </c>
    </row>
    <row r="6" spans="1:26" ht="12.75">
      <c r="A6" s="16" t="s">
        <v>233</v>
      </c>
      <c r="B6" s="17">
        <f>O6</f>
        <v>27.8</v>
      </c>
      <c r="C6" s="17">
        <f t="shared" si="0"/>
        <v>27.9</v>
      </c>
      <c r="D6" s="17">
        <f t="shared" si="0"/>
        <v>27.5</v>
      </c>
      <c r="E6" s="17">
        <f t="shared" si="0"/>
        <v>27.6</v>
      </c>
      <c r="F6" s="17">
        <f t="shared" si="0"/>
        <v>26.1</v>
      </c>
      <c r="G6" s="17">
        <f t="shared" si="0"/>
        <v>25.2</v>
      </c>
      <c r="H6" s="17">
        <f t="shared" si="0"/>
        <v>24.6</v>
      </c>
      <c r="I6" s="17">
        <f t="shared" si="0"/>
        <v>25.4</v>
      </c>
      <c r="J6" s="17">
        <f t="shared" si="0"/>
        <v>25.8</v>
      </c>
      <c r="K6" s="17">
        <f t="shared" si="0"/>
        <v>27.7</v>
      </c>
      <c r="L6" s="17">
        <f t="shared" si="0"/>
        <v>27.6</v>
      </c>
      <c r="M6" s="17">
        <f t="shared" si="0"/>
        <v>27.2</v>
      </c>
      <c r="N6" s="48" t="s">
        <v>62</v>
      </c>
      <c r="O6" s="36">
        <v>27.8</v>
      </c>
      <c r="P6" s="36">
        <v>27.9</v>
      </c>
      <c r="Q6" s="36">
        <v>27.5</v>
      </c>
      <c r="R6" s="36">
        <v>27.6</v>
      </c>
      <c r="S6" s="36">
        <v>26.1</v>
      </c>
      <c r="T6" s="36">
        <v>25.2</v>
      </c>
      <c r="U6" s="36">
        <v>24.6</v>
      </c>
      <c r="V6" s="36">
        <v>25.4</v>
      </c>
      <c r="W6" s="36">
        <v>25.8</v>
      </c>
      <c r="X6" s="36">
        <v>27.7</v>
      </c>
      <c r="Y6" s="36">
        <v>27.6</v>
      </c>
      <c r="Z6" s="36">
        <v>27.2</v>
      </c>
    </row>
    <row r="7" spans="1:26" ht="12.75">
      <c r="A7" s="16" t="s">
        <v>234</v>
      </c>
      <c r="B7" s="17">
        <f>O7</f>
        <v>27.3</v>
      </c>
      <c r="C7" s="17">
        <f t="shared" si="0"/>
        <v>26.9</v>
      </c>
      <c r="D7" s="17">
        <f t="shared" si="0"/>
        <v>26.5</v>
      </c>
      <c r="E7" s="17">
        <f t="shared" si="0"/>
        <v>26.2</v>
      </c>
      <c r="F7" s="17">
        <f t="shared" si="0"/>
        <v>23.6</v>
      </c>
      <c r="G7" s="17">
        <f t="shared" si="0"/>
        <v>22.6</v>
      </c>
      <c r="H7" s="17">
        <f t="shared" si="0"/>
        <v>22</v>
      </c>
      <c r="I7" s="17">
        <f t="shared" si="0"/>
        <v>23.9</v>
      </c>
      <c r="J7" s="17">
        <f t="shared" si="0"/>
        <v>24.1</v>
      </c>
      <c r="K7" s="17">
        <f t="shared" si="0"/>
        <v>26.6</v>
      </c>
      <c r="L7" s="17">
        <f t="shared" si="0"/>
        <v>25.9</v>
      </c>
      <c r="M7" s="17">
        <f t="shared" si="0"/>
        <v>26.1</v>
      </c>
      <c r="N7" s="48" t="s">
        <v>274</v>
      </c>
      <c r="O7" s="36">
        <v>27.3</v>
      </c>
      <c r="P7" s="36">
        <v>26.9</v>
      </c>
      <c r="Q7" s="36">
        <v>26.5</v>
      </c>
      <c r="R7" s="36">
        <v>26.2</v>
      </c>
      <c r="S7" s="36">
        <v>23.6</v>
      </c>
      <c r="T7" s="36">
        <v>22.6</v>
      </c>
      <c r="U7" s="36">
        <v>22</v>
      </c>
      <c r="V7" s="36">
        <v>23.9</v>
      </c>
      <c r="W7" s="36">
        <v>24.1</v>
      </c>
      <c r="X7" s="36">
        <v>26.6</v>
      </c>
      <c r="Y7" s="36">
        <v>25.9</v>
      </c>
      <c r="Z7" s="36">
        <v>26.1</v>
      </c>
    </row>
    <row r="8" spans="1:26" ht="12.75">
      <c r="A8" s="13" t="s">
        <v>235</v>
      </c>
      <c r="B8" s="18">
        <f>B7+273</f>
        <v>300.3</v>
      </c>
      <c r="C8" s="18">
        <f aca="true" t="shared" si="1" ref="C8:M8">C7+273</f>
        <v>299.9</v>
      </c>
      <c r="D8" s="18">
        <f t="shared" si="1"/>
        <v>299.5</v>
      </c>
      <c r="E8" s="18">
        <f t="shared" si="1"/>
        <v>299.2</v>
      </c>
      <c r="F8" s="18">
        <f t="shared" si="1"/>
        <v>296.6</v>
      </c>
      <c r="G8" s="18">
        <f t="shared" si="1"/>
        <v>295.6</v>
      </c>
      <c r="H8" s="18">
        <f t="shared" si="1"/>
        <v>295</v>
      </c>
      <c r="I8" s="18">
        <f t="shared" si="1"/>
        <v>296.9</v>
      </c>
      <c r="J8" s="18">
        <f t="shared" si="1"/>
        <v>297.1</v>
      </c>
      <c r="K8" s="18">
        <f t="shared" si="1"/>
        <v>299.6</v>
      </c>
      <c r="L8" s="18">
        <f t="shared" si="1"/>
        <v>298.9</v>
      </c>
      <c r="M8" s="18">
        <f t="shared" si="1"/>
        <v>299.1</v>
      </c>
      <c r="N8" s="48" t="s">
        <v>279</v>
      </c>
      <c r="O8" s="38">
        <v>41.5</v>
      </c>
      <c r="P8" s="38">
        <v>40</v>
      </c>
      <c r="Q8" s="38">
        <v>37</v>
      </c>
      <c r="R8" s="38">
        <v>32.1</v>
      </c>
      <c r="S8" s="38">
        <v>27.5</v>
      </c>
      <c r="T8" s="38">
        <v>25.1</v>
      </c>
      <c r="U8" s="38">
        <v>26</v>
      </c>
      <c r="V8" s="38">
        <v>29.8</v>
      </c>
      <c r="W8" s="38">
        <v>34.7</v>
      </c>
      <c r="X8" s="38">
        <v>38.7</v>
      </c>
      <c r="Y8" s="38">
        <v>40.9</v>
      </c>
      <c r="Z8" s="38">
        <v>41.7</v>
      </c>
    </row>
    <row r="9" spans="1:26" ht="12.75">
      <c r="A9" s="13" t="s">
        <v>236</v>
      </c>
      <c r="B9" s="18">
        <v>4.903E-09</v>
      </c>
      <c r="C9" s="18">
        <v>4.903E-09</v>
      </c>
      <c r="D9" s="18">
        <v>4.903E-09</v>
      </c>
      <c r="E9" s="18">
        <v>4.903E-09</v>
      </c>
      <c r="F9" s="18">
        <v>4.903E-09</v>
      </c>
      <c r="G9" s="18">
        <v>4.903E-09</v>
      </c>
      <c r="H9" s="18">
        <v>4.903E-09</v>
      </c>
      <c r="I9" s="18">
        <v>4.903E-09</v>
      </c>
      <c r="J9" s="18">
        <v>4.903E-09</v>
      </c>
      <c r="K9" s="18">
        <v>4.903E-09</v>
      </c>
      <c r="L9" s="18">
        <v>4.903E-09</v>
      </c>
      <c r="M9" s="18">
        <v>4.903E-09</v>
      </c>
      <c r="N9" s="48" t="s">
        <v>280</v>
      </c>
      <c r="O9" s="35">
        <v>0.065</v>
      </c>
      <c r="P9" s="35">
        <v>0.065</v>
      </c>
      <c r="Q9" s="35">
        <v>0.065</v>
      </c>
      <c r="R9" s="35">
        <v>0.065</v>
      </c>
      <c r="S9" s="35">
        <v>0.065</v>
      </c>
      <c r="T9" s="35">
        <v>0.065</v>
      </c>
      <c r="U9" s="35">
        <v>0.065</v>
      </c>
      <c r="V9" s="35">
        <v>0.065</v>
      </c>
      <c r="W9" s="35">
        <v>0.065</v>
      </c>
      <c r="X9" s="35">
        <v>0.065</v>
      </c>
      <c r="Y9" s="35">
        <v>0.065</v>
      </c>
      <c r="Z9" s="35">
        <v>0.065</v>
      </c>
    </row>
    <row r="10" spans="1:26" ht="12.75">
      <c r="A10" s="13" t="s">
        <v>237</v>
      </c>
      <c r="B10" s="18">
        <f>0.6108*EXP((17.27*B5)/(B5+237))</f>
        <v>3.572495225501465</v>
      </c>
      <c r="C10" s="18">
        <f aca="true" t="shared" si="2" ref="C10:M11">0.6108*EXP((17.27*C5)/(C5+237))</f>
        <v>3.387966204814898</v>
      </c>
      <c r="D10" s="18">
        <f t="shared" si="2"/>
        <v>3.3086566895565537</v>
      </c>
      <c r="E10" s="18">
        <f t="shared" si="2"/>
        <v>3.1737538201955613</v>
      </c>
      <c r="F10" s="18">
        <f t="shared" si="2"/>
        <v>2.521869147254601</v>
      </c>
      <c r="G10" s="18">
        <f t="shared" si="2"/>
        <v>2.371131641428467</v>
      </c>
      <c r="H10" s="18">
        <f t="shared" si="2"/>
        <v>2.341948244203668</v>
      </c>
      <c r="I10" s="18">
        <f t="shared" si="2"/>
        <v>2.763671153397336</v>
      </c>
      <c r="J10" s="18">
        <f t="shared" si="2"/>
        <v>2.8486499881050005</v>
      </c>
      <c r="K10" s="18">
        <f t="shared" si="2"/>
        <v>2.9536279638904874</v>
      </c>
      <c r="L10" s="18">
        <f t="shared" si="2"/>
        <v>2.900724552744212</v>
      </c>
      <c r="M10" s="18">
        <f t="shared" si="2"/>
        <v>2.8486499881050005</v>
      </c>
      <c r="N10" s="48" t="s">
        <v>278</v>
      </c>
      <c r="O10" s="11">
        <v>1.6666666666666665</v>
      </c>
      <c r="P10" s="11">
        <v>1.1111111111111112</v>
      </c>
      <c r="Q10" s="11">
        <v>1.1111111111111112</v>
      </c>
      <c r="R10" s="11">
        <v>1.3888888888888888</v>
      </c>
      <c r="S10" s="11">
        <v>1.3888888888888888</v>
      </c>
      <c r="T10" s="11">
        <v>1.6666666666666665</v>
      </c>
      <c r="U10" s="11">
        <v>1.9444444444444444</v>
      </c>
      <c r="V10" s="11">
        <v>1.3888888888888888</v>
      </c>
      <c r="W10" s="11">
        <v>1.9444444444444444</v>
      </c>
      <c r="X10" s="11">
        <v>1.3888888888888888</v>
      </c>
      <c r="Y10" s="11">
        <v>1.6666666666666665</v>
      </c>
      <c r="Z10" s="11">
        <v>1.6666666666666665</v>
      </c>
    </row>
    <row r="11" spans="1:13" ht="12.75">
      <c r="A11" s="13" t="s">
        <v>238</v>
      </c>
      <c r="B11" s="18">
        <f>0.6108*EXP((17.27*B6)/(B6+237))</f>
        <v>3.7438085352908876</v>
      </c>
      <c r="C11" s="18">
        <f t="shared" si="2"/>
        <v>3.7657175095197646</v>
      </c>
      <c r="D11" s="18">
        <f t="shared" si="2"/>
        <v>3.6787460628251663</v>
      </c>
      <c r="E11" s="18">
        <f t="shared" si="2"/>
        <v>3.700323284616502</v>
      </c>
      <c r="F11" s="18">
        <f t="shared" si="2"/>
        <v>3.387966204814898</v>
      </c>
      <c r="G11" s="18">
        <f t="shared" si="2"/>
        <v>3.211799037602037</v>
      </c>
      <c r="H11" s="18">
        <f t="shared" si="2"/>
        <v>3.0988406442966023</v>
      </c>
      <c r="I11" s="18">
        <f t="shared" si="2"/>
        <v>3.2502412793523465</v>
      </c>
      <c r="J11" s="18">
        <f t="shared" si="2"/>
        <v>3.3283307943725906</v>
      </c>
      <c r="K11" s="18">
        <f t="shared" si="2"/>
        <v>3.722010618146615</v>
      </c>
      <c r="L11" s="18">
        <f t="shared" si="2"/>
        <v>3.700323284616502</v>
      </c>
      <c r="M11" s="18">
        <f t="shared" si="2"/>
        <v>3.6146703729784293</v>
      </c>
    </row>
    <row r="12" spans="1:13" ht="12.75">
      <c r="A12" s="13" t="s">
        <v>239</v>
      </c>
      <c r="B12" s="18">
        <f>(B11+B10)/2</f>
        <v>3.6581518803961766</v>
      </c>
      <c r="C12" s="18">
        <f aca="true" t="shared" si="3" ref="C12:M12">(C11+C10)/2</f>
        <v>3.5768418571673313</v>
      </c>
      <c r="D12" s="18">
        <f t="shared" si="3"/>
        <v>3.49370137619086</v>
      </c>
      <c r="E12" s="18">
        <f t="shared" si="3"/>
        <v>3.4370385524060314</v>
      </c>
      <c r="F12" s="18">
        <f t="shared" si="3"/>
        <v>2.9549176760347495</v>
      </c>
      <c r="G12" s="18">
        <f t="shared" si="3"/>
        <v>2.791465339515252</v>
      </c>
      <c r="H12" s="18">
        <f t="shared" si="3"/>
        <v>2.720394444250135</v>
      </c>
      <c r="I12" s="18">
        <f t="shared" si="3"/>
        <v>3.0069562163748413</v>
      </c>
      <c r="J12" s="18">
        <f t="shared" si="3"/>
        <v>3.0884903912387953</v>
      </c>
      <c r="K12" s="18">
        <f t="shared" si="3"/>
        <v>3.337819291018551</v>
      </c>
      <c r="L12" s="18">
        <f t="shared" si="3"/>
        <v>3.3005239186803568</v>
      </c>
      <c r="M12" s="18">
        <f t="shared" si="3"/>
        <v>3.2316601805417147</v>
      </c>
    </row>
    <row r="13" spans="1:13" ht="12.75">
      <c r="A13" s="19" t="s">
        <v>240</v>
      </c>
      <c r="B13" s="18">
        <f>0.6108*EXP((17.27*B5)/(B5+237.3))</f>
        <v>3.565340175810846</v>
      </c>
      <c r="C13" s="18">
        <f aca="true" t="shared" si="4" ref="C13:M13">0.6108*EXP((17.27*C5)/(C5+237.3))</f>
        <v>3.3813618118460984</v>
      </c>
      <c r="D13" s="18">
        <f t="shared" si="4"/>
        <v>3.302286326590291</v>
      </c>
      <c r="E13" s="18">
        <f t="shared" si="4"/>
        <v>3.1677777175068473</v>
      </c>
      <c r="F13" s="18">
        <f t="shared" si="4"/>
        <v>2.517722492090296</v>
      </c>
      <c r="G13" s="18">
        <f t="shared" si="4"/>
        <v>2.3673876975032684</v>
      </c>
      <c r="H13" s="18">
        <f t="shared" si="4"/>
        <v>2.338281270927446</v>
      </c>
      <c r="I13" s="18">
        <f t="shared" si="4"/>
        <v>2.7588616266004506</v>
      </c>
      <c r="J13" s="18">
        <f t="shared" si="4"/>
        <v>2.8436029029276386</v>
      </c>
      <c r="K13" s="18">
        <f t="shared" si="4"/>
        <v>2.948284305022085</v>
      </c>
      <c r="L13" s="18">
        <f t="shared" si="4"/>
        <v>2.895530772908989</v>
      </c>
      <c r="M13" s="18">
        <f t="shared" si="4"/>
        <v>2.8436029029276386</v>
      </c>
    </row>
    <row r="14" spans="1:13" ht="12.75">
      <c r="A14" s="16" t="s">
        <v>241</v>
      </c>
      <c r="B14" s="20">
        <f>O8</f>
        <v>41.5</v>
      </c>
      <c r="C14" s="20">
        <f aca="true" t="shared" si="5" ref="C14:M14">P8</f>
        <v>40</v>
      </c>
      <c r="D14" s="20">
        <f t="shared" si="5"/>
        <v>37</v>
      </c>
      <c r="E14" s="20">
        <f t="shared" si="5"/>
        <v>32.1</v>
      </c>
      <c r="F14" s="20">
        <f t="shared" si="5"/>
        <v>27.5</v>
      </c>
      <c r="G14" s="20">
        <f t="shared" si="5"/>
        <v>25.1</v>
      </c>
      <c r="H14" s="20">
        <f t="shared" si="5"/>
        <v>26</v>
      </c>
      <c r="I14" s="20">
        <f t="shared" si="5"/>
        <v>29.8</v>
      </c>
      <c r="J14" s="20">
        <f t="shared" si="5"/>
        <v>34.7</v>
      </c>
      <c r="K14" s="20">
        <f t="shared" si="5"/>
        <v>38.7</v>
      </c>
      <c r="L14" s="20">
        <f t="shared" si="5"/>
        <v>40.9</v>
      </c>
      <c r="M14" s="20">
        <f t="shared" si="5"/>
        <v>41.7</v>
      </c>
    </row>
    <row r="15" spans="1:13" ht="12.75">
      <c r="A15" s="13" t="s">
        <v>242</v>
      </c>
      <c r="B15" s="18">
        <f>0.8*B14</f>
        <v>33.2</v>
      </c>
      <c r="C15" s="18">
        <f aca="true" t="shared" si="6" ref="C15:M15">0.8*C14</f>
        <v>32</v>
      </c>
      <c r="D15" s="18">
        <f t="shared" si="6"/>
        <v>29.6</v>
      </c>
      <c r="E15" s="18">
        <f t="shared" si="6"/>
        <v>25.680000000000003</v>
      </c>
      <c r="F15" s="18">
        <f t="shared" si="6"/>
        <v>22</v>
      </c>
      <c r="G15" s="18">
        <f t="shared" si="6"/>
        <v>20.080000000000002</v>
      </c>
      <c r="H15" s="18">
        <f t="shared" si="6"/>
        <v>20.8</v>
      </c>
      <c r="I15" s="18">
        <f t="shared" si="6"/>
        <v>23.840000000000003</v>
      </c>
      <c r="J15" s="18">
        <f t="shared" si="6"/>
        <v>27.760000000000005</v>
      </c>
      <c r="K15" s="18">
        <f t="shared" si="6"/>
        <v>30.960000000000004</v>
      </c>
      <c r="L15" s="18">
        <f t="shared" si="6"/>
        <v>32.72</v>
      </c>
      <c r="M15" s="18">
        <f t="shared" si="6"/>
        <v>33.36000000000001</v>
      </c>
    </row>
    <row r="16" spans="1:13" ht="12.75">
      <c r="A16" s="16" t="s">
        <v>243</v>
      </c>
      <c r="B16" s="20">
        <f>O10</f>
        <v>1.6666666666666665</v>
      </c>
      <c r="C16" s="20">
        <f aca="true" t="shared" si="7" ref="C16:M16">P10</f>
        <v>1.1111111111111112</v>
      </c>
      <c r="D16" s="20">
        <f t="shared" si="7"/>
        <v>1.1111111111111112</v>
      </c>
      <c r="E16" s="20">
        <f t="shared" si="7"/>
        <v>1.3888888888888888</v>
      </c>
      <c r="F16" s="20">
        <f t="shared" si="7"/>
        <v>1.3888888888888888</v>
      </c>
      <c r="G16" s="20">
        <f t="shared" si="7"/>
        <v>1.6666666666666665</v>
      </c>
      <c r="H16" s="20">
        <f t="shared" si="7"/>
        <v>1.9444444444444444</v>
      </c>
      <c r="I16" s="20">
        <f t="shared" si="7"/>
        <v>1.3888888888888888</v>
      </c>
      <c r="J16" s="20">
        <f t="shared" si="7"/>
        <v>1.9444444444444444</v>
      </c>
      <c r="K16" s="20">
        <f t="shared" si="7"/>
        <v>1.3888888888888888</v>
      </c>
      <c r="L16" s="20">
        <f t="shared" si="7"/>
        <v>1.6666666666666665</v>
      </c>
      <c r="M16" s="20">
        <f t="shared" si="7"/>
        <v>1.6666666666666665</v>
      </c>
    </row>
    <row r="17" spans="1:13" ht="12.75">
      <c r="A17" s="13" t="s">
        <v>244</v>
      </c>
      <c r="B17" s="18">
        <f>0.16*SQRT(B6-B5)*B14</f>
        <v>5.9389965482394445</v>
      </c>
      <c r="C17" s="18">
        <f aca="true" t="shared" si="8" ref="C17:M17">0.16*SQRT(C6-C5)*C14</f>
        <v>8.586501033599186</v>
      </c>
      <c r="D17" s="18">
        <f t="shared" si="8"/>
        <v>7.942513456079254</v>
      </c>
      <c r="E17" s="18">
        <f t="shared" si="8"/>
        <v>8.281551159052272</v>
      </c>
      <c r="F17" s="18">
        <f t="shared" si="8"/>
        <v>9.73981519331861</v>
      </c>
      <c r="G17" s="18">
        <f t="shared" si="8"/>
        <v>8.980048997639155</v>
      </c>
      <c r="H17" s="18">
        <f t="shared" si="8"/>
        <v>8.922206005243323</v>
      </c>
      <c r="I17" s="18">
        <f t="shared" si="8"/>
        <v>7.834623462553896</v>
      </c>
      <c r="J17" s="18">
        <f t="shared" si="8"/>
        <v>8.952331003710713</v>
      </c>
      <c r="K17" s="18">
        <f t="shared" si="8"/>
        <v>12.228220213915025</v>
      </c>
      <c r="L17" s="18">
        <f t="shared" si="8"/>
        <v>13.250590084973576</v>
      </c>
      <c r="M17" s="18">
        <f t="shared" si="8"/>
        <v>13.344000000000001</v>
      </c>
    </row>
    <row r="18" spans="1:13" ht="12.75">
      <c r="A18" s="13" t="s">
        <v>245</v>
      </c>
      <c r="B18" s="18">
        <f>+B9*(((B5+273)^4+(B6+273)^4)/2)</f>
        <v>39.92695834560574</v>
      </c>
      <c r="C18" s="18">
        <f aca="true" t="shared" si="9" ref="C18:M18">+C9*(((C5+273)^4+(C6+273)^4)/2)</f>
        <v>39.71644457541686</v>
      </c>
      <c r="D18" s="18">
        <f t="shared" si="9"/>
        <v>39.50505250314534</v>
      </c>
      <c r="E18" s="18">
        <f t="shared" si="9"/>
        <v>39.34938215217052</v>
      </c>
      <c r="F18" s="18">
        <f t="shared" si="9"/>
        <v>37.98542650529363</v>
      </c>
      <c r="G18" s="18">
        <f t="shared" si="9"/>
        <v>37.50191203354399</v>
      </c>
      <c r="H18" s="18">
        <f t="shared" si="9"/>
        <v>37.29698529814319</v>
      </c>
      <c r="I18" s="18">
        <f t="shared" si="9"/>
        <v>38.1798253113798</v>
      </c>
      <c r="J18" s="18">
        <f t="shared" si="9"/>
        <v>38.41134611317452</v>
      </c>
      <c r="K18" s="18">
        <f t="shared" si="9"/>
        <v>39.06650435108201</v>
      </c>
      <c r="L18" s="18">
        <f t="shared" si="9"/>
        <v>38.96305831804974</v>
      </c>
      <c r="M18" s="18">
        <f t="shared" si="9"/>
        <v>38.78016468105981</v>
      </c>
    </row>
    <row r="19" spans="1:13" ht="12.75">
      <c r="A19" s="13" t="s">
        <v>246</v>
      </c>
      <c r="B19" s="18">
        <f>0.34-0.14*SQRT(B13)</f>
        <v>0.07565048241789324</v>
      </c>
      <c r="C19" s="18">
        <f aca="true" t="shared" si="10" ref="C19:M19">0.34-0.14*SQRT(C13)</f>
        <v>0.08256128591025103</v>
      </c>
      <c r="D19" s="18">
        <f t="shared" si="10"/>
        <v>0.08558928481455486</v>
      </c>
      <c r="E19" s="18">
        <f t="shared" si="10"/>
        <v>0.09082447298513804</v>
      </c>
      <c r="F19" s="18">
        <f t="shared" si="10"/>
        <v>0.11785734123097877</v>
      </c>
      <c r="G19" s="18">
        <f t="shared" si="10"/>
        <v>0.1245915533896963</v>
      </c>
      <c r="H19" s="18">
        <f t="shared" si="10"/>
        <v>0.1259198446605152</v>
      </c>
      <c r="I19" s="18">
        <f t="shared" si="10"/>
        <v>0.10746250220369011</v>
      </c>
      <c r="J19" s="18">
        <f t="shared" si="10"/>
        <v>0.10391819871624641</v>
      </c>
      <c r="K19" s="18">
        <f t="shared" si="10"/>
        <v>0.09961203778385064</v>
      </c>
      <c r="L19" s="18">
        <f t="shared" si="10"/>
        <v>0.10177237114680385</v>
      </c>
      <c r="M19" s="18">
        <f t="shared" si="10"/>
        <v>0.10391819871624641</v>
      </c>
    </row>
    <row r="20" spans="1:13" ht="12.75">
      <c r="A20" s="13" t="s">
        <v>247</v>
      </c>
      <c r="B20" s="18">
        <f>1.35*(B17/B15)-0.35</f>
        <v>-0.10850465843002255</v>
      </c>
      <c r="C20" s="18">
        <f aca="true" t="shared" si="11" ref="C20:M20">1.35*(C17/C15)-0.35</f>
        <v>0.012243012354965721</v>
      </c>
      <c r="D20" s="18">
        <f t="shared" si="11"/>
        <v>0.012243012354965999</v>
      </c>
      <c r="E20" s="18">
        <f t="shared" si="11"/>
        <v>0.08536191840812174</v>
      </c>
      <c r="F20" s="18">
        <f t="shared" si="11"/>
        <v>0.24767047777182383</v>
      </c>
      <c r="G20" s="18">
        <f t="shared" si="11"/>
        <v>0.25373835392494315</v>
      </c>
      <c r="H20" s="18">
        <f t="shared" si="11"/>
        <v>0.229085485917235</v>
      </c>
      <c r="I20" s="18">
        <f t="shared" si="11"/>
        <v>0.09365527157918452</v>
      </c>
      <c r="J20" s="18">
        <f t="shared" si="11"/>
        <v>0.08536191840812185</v>
      </c>
      <c r="K20" s="18">
        <f t="shared" si="11"/>
        <v>0.1832072767695505</v>
      </c>
      <c r="L20" s="18">
        <f t="shared" si="11"/>
        <v>0.19670833174554792</v>
      </c>
      <c r="M20" s="18">
        <f t="shared" si="11"/>
        <v>0.19000000000000006</v>
      </c>
    </row>
    <row r="21" spans="1:13" ht="12.75">
      <c r="A21" s="13" t="s">
        <v>248</v>
      </c>
      <c r="B21" s="18">
        <f>0.77*B17</f>
        <v>4.573027342144372</v>
      </c>
      <c r="C21" s="18">
        <f aca="true" t="shared" si="12" ref="C21:M21">0.77*C17</f>
        <v>6.611605795871373</v>
      </c>
      <c r="D21" s="18">
        <f t="shared" si="12"/>
        <v>6.115735361181026</v>
      </c>
      <c r="E21" s="18">
        <f t="shared" si="12"/>
        <v>6.3767943924702495</v>
      </c>
      <c r="F21" s="18">
        <f t="shared" si="12"/>
        <v>7.499657698855329</v>
      </c>
      <c r="G21" s="18">
        <f t="shared" si="12"/>
        <v>6.91463772818215</v>
      </c>
      <c r="H21" s="18">
        <f t="shared" si="12"/>
        <v>6.870098624037359</v>
      </c>
      <c r="I21" s="18">
        <f t="shared" si="12"/>
        <v>6.032660066166501</v>
      </c>
      <c r="J21" s="18">
        <f t="shared" si="12"/>
        <v>6.893294872857249</v>
      </c>
      <c r="K21" s="18">
        <f t="shared" si="12"/>
        <v>9.41572956471457</v>
      </c>
      <c r="L21" s="18">
        <f t="shared" si="12"/>
        <v>10.202954365429653</v>
      </c>
      <c r="M21" s="18">
        <f t="shared" si="12"/>
        <v>10.274880000000001</v>
      </c>
    </row>
    <row r="22" spans="1:13" ht="12.75">
      <c r="A22" s="13" t="s">
        <v>249</v>
      </c>
      <c r="B22" s="18">
        <f aca="true" t="shared" si="13" ref="B22:M22">B21-(B18*B19*B20)</f>
        <v>4.900764975047898</v>
      </c>
      <c r="C22" s="18">
        <f t="shared" si="13"/>
        <v>6.571460459628951</v>
      </c>
      <c r="D22" s="18">
        <f t="shared" si="13"/>
        <v>6.074339175289389</v>
      </c>
      <c r="E22" s="18">
        <f t="shared" si="13"/>
        <v>6.071720550831704</v>
      </c>
      <c r="F22" s="18">
        <f t="shared" si="13"/>
        <v>6.390871303577554</v>
      </c>
      <c r="G22" s="18">
        <f t="shared" si="13"/>
        <v>5.729065194185066</v>
      </c>
      <c r="H22" s="18">
        <f t="shared" si="13"/>
        <v>5.794214539094286</v>
      </c>
      <c r="I22" s="18">
        <f t="shared" si="13"/>
        <v>5.648401893457055</v>
      </c>
      <c r="J22" s="18">
        <f t="shared" si="13"/>
        <v>6.552561004263752</v>
      </c>
      <c r="K22" s="18">
        <f t="shared" si="13"/>
        <v>8.702779526714203</v>
      </c>
      <c r="L22" s="18">
        <f t="shared" si="13"/>
        <v>9.42293445794983</v>
      </c>
      <c r="M22" s="18">
        <f t="shared" si="13"/>
        <v>9.509186676680725</v>
      </c>
    </row>
    <row r="23" spans="1:13" ht="12.75">
      <c r="A23" s="13" t="s">
        <v>250</v>
      </c>
      <c r="B23" s="18">
        <f>0.07*(C7-M7)</f>
        <v>0.05599999999999981</v>
      </c>
      <c r="C23" s="18">
        <f>0.07*(D7-B7)</f>
        <v>-0.05600000000000006</v>
      </c>
      <c r="D23" s="18">
        <f aca="true" t="shared" si="14" ref="D23:L23">0.07*(E7-C7)</f>
        <v>-0.04899999999999995</v>
      </c>
      <c r="E23" s="18">
        <f t="shared" si="14"/>
        <v>-0.20299999999999993</v>
      </c>
      <c r="F23" s="18">
        <f t="shared" si="14"/>
        <v>-0.2519999999999999</v>
      </c>
      <c r="G23" s="18">
        <f t="shared" si="14"/>
        <v>-0.11200000000000011</v>
      </c>
      <c r="H23" s="18">
        <f t="shared" si="14"/>
        <v>0.0909999999999998</v>
      </c>
      <c r="I23" s="18">
        <f t="shared" si="14"/>
        <v>0.1470000000000001</v>
      </c>
      <c r="J23" s="18">
        <f t="shared" si="14"/>
        <v>0.18900000000000022</v>
      </c>
      <c r="K23" s="18">
        <f t="shared" si="14"/>
        <v>0.1259999999999998</v>
      </c>
      <c r="L23" s="18">
        <f t="shared" si="14"/>
        <v>-0.035</v>
      </c>
      <c r="M23" s="18">
        <f>0.07*(B7-L7)</f>
        <v>0.09800000000000016</v>
      </c>
    </row>
    <row r="24" spans="1:13" ht="12.75">
      <c r="A24" s="13" t="s">
        <v>251</v>
      </c>
      <c r="B24" s="18">
        <f aca="true" t="shared" si="15" ref="B24:M24">B22-B23</f>
        <v>4.844764975047898</v>
      </c>
      <c r="C24" s="18">
        <f t="shared" si="15"/>
        <v>6.627460459628951</v>
      </c>
      <c r="D24" s="18">
        <f t="shared" si="15"/>
        <v>6.12333917528939</v>
      </c>
      <c r="E24" s="18">
        <f t="shared" si="15"/>
        <v>6.274720550831704</v>
      </c>
      <c r="F24" s="18">
        <f t="shared" si="15"/>
        <v>6.642871303577554</v>
      </c>
      <c r="G24" s="18">
        <f t="shared" si="15"/>
        <v>5.841065194185066</v>
      </c>
      <c r="H24" s="18">
        <f t="shared" si="15"/>
        <v>5.703214539094286</v>
      </c>
      <c r="I24" s="18">
        <f t="shared" si="15"/>
        <v>5.5014018934570545</v>
      </c>
      <c r="J24" s="18">
        <f t="shared" si="15"/>
        <v>6.363561004263752</v>
      </c>
      <c r="K24" s="18">
        <f t="shared" si="15"/>
        <v>8.576779526714203</v>
      </c>
      <c r="L24" s="18">
        <f t="shared" si="15"/>
        <v>9.45793445794983</v>
      </c>
      <c r="M24" s="18">
        <f t="shared" si="15"/>
        <v>9.411186676680725</v>
      </c>
    </row>
    <row r="25" spans="1:13" ht="12.75">
      <c r="A25" s="13" t="s">
        <v>252</v>
      </c>
      <c r="B25" s="18">
        <f>+((4098*(0.6108*EXP((17.27*B7)/(B7+237.3))))/(B7+237.3)^2)</f>
        <v>0.21238715151384185</v>
      </c>
      <c r="C25" s="18">
        <f aca="true" t="shared" si="16" ref="C25:M25">+((4098*(0.6108*EXP((17.27*C7)/(C7+237.3))))/(C7+237.3)^2)</f>
        <v>0.20809346882072433</v>
      </c>
      <c r="D25" s="18">
        <f t="shared" si="16"/>
        <v>0.2038730248918312</v>
      </c>
      <c r="E25" s="18">
        <f t="shared" si="16"/>
        <v>0.20075515809842714</v>
      </c>
      <c r="F25" s="18">
        <f t="shared" si="16"/>
        <v>0.1753750103078545</v>
      </c>
      <c r="G25" s="18">
        <f t="shared" si="16"/>
        <v>0.16636250114300036</v>
      </c>
      <c r="H25" s="18">
        <f t="shared" si="16"/>
        <v>0.16114508692644333</v>
      </c>
      <c r="I25" s="18">
        <f t="shared" si="16"/>
        <v>0.17815773880284058</v>
      </c>
      <c r="J25" s="18">
        <f t="shared" si="16"/>
        <v>0.1800335004252639</v>
      </c>
      <c r="K25" s="18">
        <f t="shared" si="16"/>
        <v>0.2049213241202794</v>
      </c>
      <c r="L25" s="18">
        <f t="shared" si="16"/>
        <v>0.1976775153603441</v>
      </c>
      <c r="M25" s="18">
        <f t="shared" si="16"/>
        <v>0.1997248282483387</v>
      </c>
    </row>
    <row r="26" spans="1:13" ht="12.75">
      <c r="A26" s="16" t="s">
        <v>253</v>
      </c>
      <c r="B26" s="17">
        <f>O9</f>
        <v>0.065</v>
      </c>
      <c r="C26" s="17">
        <f aca="true" t="shared" si="17" ref="C26:M26">P9</f>
        <v>0.065</v>
      </c>
      <c r="D26" s="17">
        <f t="shared" si="17"/>
        <v>0.065</v>
      </c>
      <c r="E26" s="17">
        <f t="shared" si="17"/>
        <v>0.065</v>
      </c>
      <c r="F26" s="17">
        <f t="shared" si="17"/>
        <v>0.065</v>
      </c>
      <c r="G26" s="17">
        <f t="shared" si="17"/>
        <v>0.065</v>
      </c>
      <c r="H26" s="17">
        <f t="shared" si="17"/>
        <v>0.065</v>
      </c>
      <c r="I26" s="17">
        <f t="shared" si="17"/>
        <v>0.065</v>
      </c>
      <c r="J26" s="17">
        <f t="shared" si="17"/>
        <v>0.065</v>
      </c>
      <c r="K26" s="17">
        <f t="shared" si="17"/>
        <v>0.065</v>
      </c>
      <c r="L26" s="17">
        <f t="shared" si="17"/>
        <v>0.065</v>
      </c>
      <c r="M26" s="17">
        <f t="shared" si="17"/>
        <v>0.065</v>
      </c>
    </row>
    <row r="27" spans="1:13" ht="12.75">
      <c r="A27" s="13" t="s">
        <v>254</v>
      </c>
      <c r="B27" s="18">
        <f>B25/(B25+B26*(1+0.34*B16))</f>
        <v>0.6759175857587351</v>
      </c>
      <c r="C27" s="18">
        <f aca="true" t="shared" si="18" ref="C27:M27">C25/(C25+C26*(1+0.34*C16))</f>
        <v>0.6991236381734555</v>
      </c>
      <c r="D27" s="18">
        <f t="shared" si="18"/>
        <v>0.6947960712654121</v>
      </c>
      <c r="E27" s="18">
        <f t="shared" si="18"/>
        <v>0.6771982703852489</v>
      </c>
      <c r="F27" s="18">
        <f t="shared" si="18"/>
        <v>0.6469744459703538</v>
      </c>
      <c r="G27" s="18">
        <f t="shared" si="18"/>
        <v>0.620302330451298</v>
      </c>
      <c r="H27" s="18">
        <f t="shared" si="18"/>
        <v>0.5987912387955087</v>
      </c>
      <c r="I27" s="18">
        <f t="shared" si="18"/>
        <v>0.6505616887558877</v>
      </c>
      <c r="J27" s="18">
        <f t="shared" si="18"/>
        <v>0.6251038999166753</v>
      </c>
      <c r="K27" s="18">
        <f t="shared" si="18"/>
        <v>0.6816719066290727</v>
      </c>
      <c r="L27" s="18">
        <f t="shared" si="18"/>
        <v>0.6600011860088493</v>
      </c>
      <c r="M27" s="18">
        <f t="shared" si="18"/>
        <v>0.6623094768875839</v>
      </c>
    </row>
    <row r="28" spans="1:13" ht="12.75">
      <c r="A28" s="13" t="s">
        <v>255</v>
      </c>
      <c r="B28" s="18">
        <f>B26/(B25+B26*(1+0.34*B16))</f>
        <v>0.2068611154731478</v>
      </c>
      <c r="C28" s="18">
        <f aca="true" t="shared" si="19" ref="C28:M28">C26/(C25+C26*(1+0.34*C16))</f>
        <v>0.21837800455152426</v>
      </c>
      <c r="D28" s="18">
        <f t="shared" si="19"/>
        <v>0.22151898053316876</v>
      </c>
      <c r="E28" s="18">
        <f t="shared" si="19"/>
        <v>0.21926155219115162</v>
      </c>
      <c r="F28" s="18">
        <f t="shared" si="19"/>
        <v>0.2397909423597597</v>
      </c>
      <c r="G28" s="18">
        <f t="shared" si="19"/>
        <v>0.2423602146055545</v>
      </c>
      <c r="H28" s="18">
        <f t="shared" si="19"/>
        <v>0.24153035791574728</v>
      </c>
      <c r="I28" s="18">
        <f t="shared" si="19"/>
        <v>0.23735432461864225</v>
      </c>
      <c r="J28" s="18">
        <f t="shared" si="19"/>
        <v>0.22568995991638277</v>
      </c>
      <c r="K28" s="18">
        <f t="shared" si="19"/>
        <v>0.21622285587459203</v>
      </c>
      <c r="L28" s="18">
        <f t="shared" si="19"/>
        <v>0.21702051956881963</v>
      </c>
      <c r="M28" s="18">
        <f t="shared" si="19"/>
        <v>0.2155471424121805</v>
      </c>
    </row>
    <row r="29" spans="1:13" ht="12.75">
      <c r="A29" s="13" t="s">
        <v>256</v>
      </c>
      <c r="B29" s="18">
        <f>900/B8</f>
        <v>2.9970029970029968</v>
      </c>
      <c r="C29" s="18">
        <f aca="true" t="shared" si="20" ref="C29:M29">900/C8</f>
        <v>3.0010003334444817</v>
      </c>
      <c r="D29" s="18">
        <f t="shared" si="20"/>
        <v>3.005008347245409</v>
      </c>
      <c r="E29" s="18">
        <f t="shared" si="20"/>
        <v>3.008021390374332</v>
      </c>
      <c r="F29" s="18">
        <f t="shared" si="20"/>
        <v>3.0343897505057313</v>
      </c>
      <c r="G29" s="18">
        <f t="shared" si="20"/>
        <v>3.044654939106901</v>
      </c>
      <c r="H29" s="18">
        <f t="shared" si="20"/>
        <v>3.0508474576271185</v>
      </c>
      <c r="I29" s="18">
        <f t="shared" si="20"/>
        <v>3.031323678006063</v>
      </c>
      <c r="J29" s="18">
        <f t="shared" si="20"/>
        <v>3.0292830696735105</v>
      </c>
      <c r="K29" s="18">
        <f t="shared" si="20"/>
        <v>3.004005340453938</v>
      </c>
      <c r="L29" s="18">
        <f t="shared" si="20"/>
        <v>3.0110404817664773</v>
      </c>
      <c r="M29" s="18">
        <f t="shared" si="20"/>
        <v>3.009027081243731</v>
      </c>
    </row>
    <row r="30" spans="1:13" ht="12.75">
      <c r="A30" s="13" t="s">
        <v>257</v>
      </c>
      <c r="B30" s="18">
        <f>B12-B13</f>
        <v>0.09281170458533072</v>
      </c>
      <c r="C30" s="18">
        <f aca="true" t="shared" si="21" ref="C30:M30">C12-C13</f>
        <v>0.19548004532123286</v>
      </c>
      <c r="D30" s="18">
        <f t="shared" si="21"/>
        <v>0.1914150496005691</v>
      </c>
      <c r="E30" s="18">
        <f t="shared" si="21"/>
        <v>0.26926083489918406</v>
      </c>
      <c r="F30" s="18">
        <f t="shared" si="21"/>
        <v>0.43719518394445345</v>
      </c>
      <c r="G30" s="18">
        <f t="shared" si="21"/>
        <v>0.4240776420119836</v>
      </c>
      <c r="H30" s="18">
        <f t="shared" si="21"/>
        <v>0.382113173322689</v>
      </c>
      <c r="I30" s="18">
        <f t="shared" si="21"/>
        <v>0.2480945897743907</v>
      </c>
      <c r="J30" s="18">
        <f t="shared" si="21"/>
        <v>0.2448874883111567</v>
      </c>
      <c r="K30" s="18">
        <f t="shared" si="21"/>
        <v>0.3895349859964661</v>
      </c>
      <c r="L30" s="18">
        <f t="shared" si="21"/>
        <v>0.4049931457713676</v>
      </c>
      <c r="M30" s="18">
        <f t="shared" si="21"/>
        <v>0.38805727761407605</v>
      </c>
    </row>
    <row r="31" spans="1:13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3" t="s">
        <v>258</v>
      </c>
      <c r="B33" s="24">
        <f>0.408*B24*B27+B28*B29*B16*B30</f>
        <v>1.4319617968986595</v>
      </c>
      <c r="C33" s="24">
        <f aca="true" t="shared" si="22" ref="C33:M33">0.408*C24*C27+C28*C29*C16*C30</f>
        <v>2.032775609787434</v>
      </c>
      <c r="D33" s="24">
        <f t="shared" si="22"/>
        <v>1.8774007592809727</v>
      </c>
      <c r="E33" s="24">
        <f t="shared" si="22"/>
        <v>1.9803374912617866</v>
      </c>
      <c r="F33" s="24">
        <f t="shared" si="22"/>
        <v>2.1953110033953642</v>
      </c>
      <c r="G33" s="24">
        <f t="shared" si="22"/>
        <v>1.9998234508170887</v>
      </c>
      <c r="H33" s="24">
        <f t="shared" si="22"/>
        <v>1.940828747783038</v>
      </c>
      <c r="I33" s="24">
        <f t="shared" si="22"/>
        <v>1.7081540713695487</v>
      </c>
      <c r="J33" s="24">
        <f t="shared" si="22"/>
        <v>1.9485252163616795</v>
      </c>
      <c r="K33" s="24">
        <f t="shared" si="22"/>
        <v>2.7368040036973116</v>
      </c>
      <c r="L33" s="24">
        <f t="shared" si="22"/>
        <v>2.98791356215133</v>
      </c>
      <c r="M33" s="24">
        <f t="shared" si="22"/>
        <v>2.9625938261910467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D4" sqref="D4:O4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5" width="5.57421875" style="33" bestFit="1" customWidth="1"/>
    <col min="16" max="16" width="7.421875" style="0" bestFit="1" customWidth="1"/>
  </cols>
  <sheetData>
    <row r="1" spans="1:16" s="1" customFormat="1" ht="12.75">
      <c r="A1" s="2" t="s">
        <v>0</v>
      </c>
      <c r="B1" s="1" t="s">
        <v>1</v>
      </c>
      <c r="C1" s="1" t="s">
        <v>2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  <c r="P1" s="30" t="s">
        <v>265</v>
      </c>
    </row>
    <row r="2" spans="1:16" ht="12.75">
      <c r="A2" s="4">
        <v>7</v>
      </c>
      <c r="B2" t="s">
        <v>6</v>
      </c>
      <c r="C2" t="s">
        <v>7</v>
      </c>
      <c r="D2" s="46">
        <v>3.1673863961110937</v>
      </c>
      <c r="E2" s="46">
        <v>2.7037368018391104</v>
      </c>
      <c r="F2" s="46">
        <v>2.6755142606682014</v>
      </c>
      <c r="G2" s="46">
        <v>2.564125912710259</v>
      </c>
      <c r="H2" s="46">
        <v>3.6635487198759753</v>
      </c>
      <c r="I2" s="46">
        <v>2.42202758124436</v>
      </c>
      <c r="J2" s="46">
        <v>3.052819012733724</v>
      </c>
      <c r="K2" s="46">
        <v>3.1586655254176117</v>
      </c>
      <c r="L2" s="46">
        <v>3.5126941873485866</v>
      </c>
      <c r="M2" s="46">
        <v>3.667475867874871</v>
      </c>
      <c r="N2" s="46">
        <v>3.2573697555442576</v>
      </c>
      <c r="O2" s="46">
        <v>3.0089864872507657</v>
      </c>
      <c r="P2">
        <f>D2*31+E2*28+F2*31+G2*30+H2*31+I2*30+J2*31+K2*31+L2*30+M2*31+N2*30+O2*31</f>
        <v>1122.6174379248187</v>
      </c>
    </row>
    <row r="3" spans="1:16" ht="12.75">
      <c r="A3" s="4">
        <v>14</v>
      </c>
      <c r="B3" t="s">
        <v>11</v>
      </c>
      <c r="C3" t="s">
        <v>3</v>
      </c>
      <c r="D3" s="46">
        <v>3.3698703997434634</v>
      </c>
      <c r="E3" s="46">
        <v>2.836990337236792</v>
      </c>
      <c r="F3" s="46">
        <v>3.2520289790714614</v>
      </c>
      <c r="G3" s="46">
        <v>2.557415270099859</v>
      </c>
      <c r="H3" s="46">
        <v>2.4336722884593525</v>
      </c>
      <c r="I3" s="46">
        <v>1.9754531564834013</v>
      </c>
      <c r="J3" s="46">
        <v>2.2027234246030205</v>
      </c>
      <c r="K3" s="46">
        <v>2.4097011257805665</v>
      </c>
      <c r="L3" s="46">
        <v>3.3310627888307236</v>
      </c>
      <c r="M3" s="46">
        <v>3.345150584368948</v>
      </c>
      <c r="N3" s="46">
        <v>3.4860405379003354</v>
      </c>
      <c r="O3" s="46">
        <v>3.4004870498880324</v>
      </c>
      <c r="P3">
        <f>D3*31+E3*28+F3*31+G3*30+H3*31+I3*30+J3*31+K3*31+L3*30+M3*31+N3*30+O3*31</f>
        <v>1052.75753145142</v>
      </c>
    </row>
    <row r="4" spans="1:16" ht="12.75">
      <c r="A4" s="4">
        <v>16</v>
      </c>
      <c r="B4" t="s">
        <v>12</v>
      </c>
      <c r="C4" t="s">
        <v>13</v>
      </c>
      <c r="D4" s="46">
        <v>1.4319617968986595</v>
      </c>
      <c r="E4" s="46">
        <v>2.032775609787434</v>
      </c>
      <c r="F4" s="46">
        <v>1.8774007592809727</v>
      </c>
      <c r="G4" s="46">
        <v>1.9803374912617866</v>
      </c>
      <c r="H4" s="46">
        <v>2.1953110033953642</v>
      </c>
      <c r="I4" s="46">
        <v>1.9998234508170887</v>
      </c>
      <c r="J4" s="46">
        <v>1.940828747783038</v>
      </c>
      <c r="K4" s="46">
        <v>1.7081540713695487</v>
      </c>
      <c r="L4" s="46">
        <v>1.9485252163616795</v>
      </c>
      <c r="M4" s="46">
        <v>2.7368040036973116</v>
      </c>
      <c r="N4" s="46">
        <v>2.98791356215133</v>
      </c>
      <c r="O4" s="46">
        <v>2.9625938261910467</v>
      </c>
      <c r="P4">
        <f>D4*31+E4*28+F4*31+G4*30+H4*31+I4*30+J4*31+K4*31+L4*30+M4*31+N4*30+O4*31</f>
        <v>784.8603891588989</v>
      </c>
    </row>
    <row r="5" spans="1:16" ht="12.75">
      <c r="A5" s="4">
        <v>17</v>
      </c>
      <c r="B5" t="s">
        <v>14</v>
      </c>
      <c r="C5" t="s">
        <v>15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>
        <f>D5*31+E5*28+F5*31+G5*30+H5*31+I5*30+J5*31+K5*31+L5*30+M5*31+N5*30+O5*31</f>
        <v>0</v>
      </c>
    </row>
    <row r="6" spans="1:3" ht="12.75">
      <c r="A6" s="4">
        <v>18</v>
      </c>
      <c r="B6" t="s">
        <v>16</v>
      </c>
      <c r="C6" t="s">
        <v>17</v>
      </c>
    </row>
    <row r="7" spans="1:3" ht="12.75">
      <c r="A7" s="4">
        <v>24</v>
      </c>
      <c r="B7" t="s">
        <v>18</v>
      </c>
      <c r="C7" t="s">
        <v>10</v>
      </c>
    </row>
    <row r="8" spans="1:3" ht="12.75">
      <c r="A8" s="4">
        <v>26</v>
      </c>
      <c r="B8" t="s">
        <v>19</v>
      </c>
      <c r="C8" t="s">
        <v>5</v>
      </c>
    </row>
    <row r="9" spans="1:3" ht="12.75">
      <c r="A9" s="4">
        <v>28</v>
      </c>
      <c r="B9" t="s">
        <v>21</v>
      </c>
      <c r="C9" t="s">
        <v>5</v>
      </c>
    </row>
    <row r="10" spans="1:3" ht="12.75">
      <c r="A10" s="4">
        <v>44</v>
      </c>
      <c r="B10" t="s">
        <v>22</v>
      </c>
      <c r="C10" t="s">
        <v>8</v>
      </c>
    </row>
    <row r="11" spans="1:3" ht="12.75">
      <c r="A11" s="4">
        <v>47</v>
      </c>
      <c r="B11" t="s">
        <v>23</v>
      </c>
      <c r="C11" t="s">
        <v>24</v>
      </c>
    </row>
    <row r="12" spans="1:3" ht="12.75">
      <c r="A12" s="4">
        <v>51</v>
      </c>
      <c r="B12" t="s">
        <v>25</v>
      </c>
      <c r="C12" t="s">
        <v>4</v>
      </c>
    </row>
    <row r="13" spans="1:3" ht="12.75">
      <c r="A13" s="4">
        <v>52</v>
      </c>
      <c r="B13" t="s">
        <v>26</v>
      </c>
      <c r="C13" t="s">
        <v>4</v>
      </c>
    </row>
    <row r="14" spans="1:3" ht="12.75">
      <c r="A14" s="4">
        <v>57</v>
      </c>
      <c r="B14" t="s">
        <v>27</v>
      </c>
      <c r="C14" t="s">
        <v>20</v>
      </c>
    </row>
    <row r="15" spans="1:3" ht="12.75">
      <c r="A15" s="4">
        <v>59</v>
      </c>
      <c r="B15" t="s">
        <v>28</v>
      </c>
      <c r="C15" t="s">
        <v>29</v>
      </c>
    </row>
    <row r="16" spans="1:3" ht="12.75">
      <c r="A16">
        <v>63</v>
      </c>
      <c r="B16" t="s">
        <v>30</v>
      </c>
      <c r="C16" t="s">
        <v>3</v>
      </c>
    </row>
    <row r="17" spans="1:3" ht="12.75">
      <c r="A17">
        <v>66</v>
      </c>
      <c r="B17" t="s">
        <v>31</v>
      </c>
      <c r="C17" t="s">
        <v>13</v>
      </c>
    </row>
    <row r="18" spans="1:3" ht="12.75">
      <c r="A18" s="4">
        <v>68</v>
      </c>
      <c r="B18" t="s">
        <v>32</v>
      </c>
      <c r="C18" t="s">
        <v>24</v>
      </c>
    </row>
    <row r="19" spans="1:3" ht="12.75">
      <c r="A19" s="4">
        <v>69</v>
      </c>
      <c r="B19" t="s">
        <v>33</v>
      </c>
      <c r="C19" t="s">
        <v>3</v>
      </c>
    </row>
    <row r="20" spans="1:3" ht="12.75">
      <c r="A20" s="4">
        <v>70</v>
      </c>
      <c r="B20" t="s">
        <v>34</v>
      </c>
      <c r="C20" t="s">
        <v>20</v>
      </c>
    </row>
    <row r="21" spans="1:3" ht="12.75">
      <c r="A21" s="4">
        <v>75</v>
      </c>
      <c r="B21" t="s">
        <v>37</v>
      </c>
      <c r="C21" t="s">
        <v>9</v>
      </c>
    </row>
    <row r="22" spans="1:3" ht="12.75">
      <c r="A22" s="4">
        <v>76</v>
      </c>
      <c r="B22" t="s">
        <v>38</v>
      </c>
      <c r="C22" t="s">
        <v>36</v>
      </c>
    </row>
    <row r="23" spans="1:3" ht="12.75">
      <c r="A23" s="4">
        <v>77</v>
      </c>
      <c r="B23" t="s">
        <v>39</v>
      </c>
      <c r="C23" t="s">
        <v>13</v>
      </c>
    </row>
    <row r="24" spans="1:3" ht="12.75">
      <c r="A24" s="4">
        <v>78</v>
      </c>
      <c r="B24" t="s">
        <v>40</v>
      </c>
      <c r="C24" t="s">
        <v>41</v>
      </c>
    </row>
    <row r="25" spans="1:3" ht="12.75">
      <c r="A25" s="4">
        <v>79</v>
      </c>
      <c r="B25" t="s">
        <v>42</v>
      </c>
      <c r="C25" t="s">
        <v>10</v>
      </c>
    </row>
    <row r="26" spans="1:3" ht="12.75">
      <c r="A26" s="4">
        <v>80</v>
      </c>
      <c r="B26" t="s">
        <v>43</v>
      </c>
      <c r="C26" t="s">
        <v>9</v>
      </c>
    </row>
    <row r="27" spans="1:3" ht="12.75">
      <c r="A27" s="4">
        <v>81</v>
      </c>
      <c r="B27" t="s">
        <v>44</v>
      </c>
      <c r="C27" t="s">
        <v>24</v>
      </c>
    </row>
    <row r="28" spans="1:3" ht="12.75">
      <c r="A28" s="4">
        <v>84</v>
      </c>
      <c r="B28" t="s">
        <v>45</v>
      </c>
      <c r="C28" t="s">
        <v>13</v>
      </c>
    </row>
    <row r="29" spans="1:3" ht="12.75">
      <c r="A29" s="4">
        <v>87</v>
      </c>
      <c r="B29" t="s">
        <v>46</v>
      </c>
      <c r="C29" t="s">
        <v>8</v>
      </c>
    </row>
    <row r="30" spans="1:3" ht="12.75">
      <c r="A30" s="4">
        <v>93</v>
      </c>
      <c r="B30" t="s">
        <v>47</v>
      </c>
      <c r="C30" t="s">
        <v>5</v>
      </c>
    </row>
    <row r="31" spans="1:3" ht="12.75">
      <c r="A31" s="4">
        <v>95</v>
      </c>
      <c r="B31" t="s">
        <v>20</v>
      </c>
      <c r="C31" t="s">
        <v>20</v>
      </c>
    </row>
    <row r="32" spans="1:3" ht="12.75">
      <c r="A32" s="4">
        <v>98</v>
      </c>
      <c r="B32" t="s">
        <v>48</v>
      </c>
      <c r="C32" t="s">
        <v>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5" width="5.57421875" style="41" bestFit="1" customWidth="1"/>
    <col min="16" max="16" width="7.421875" style="0" bestFit="1" customWidth="1"/>
  </cols>
  <sheetData>
    <row r="1" spans="1:16" s="1" customFormat="1" ht="12.75">
      <c r="A1" s="2" t="s">
        <v>0</v>
      </c>
      <c r="B1" s="1" t="s">
        <v>1</v>
      </c>
      <c r="C1" s="1" t="s">
        <v>2</v>
      </c>
      <c r="D1" s="45" t="s">
        <v>49</v>
      </c>
      <c r="E1" s="45" t="s">
        <v>50</v>
      </c>
      <c r="F1" s="45" t="s">
        <v>51</v>
      </c>
      <c r="G1" s="45" t="s">
        <v>52</v>
      </c>
      <c r="H1" s="45" t="s">
        <v>53</v>
      </c>
      <c r="I1" s="45" t="s">
        <v>54</v>
      </c>
      <c r="J1" s="45" t="s">
        <v>55</v>
      </c>
      <c r="K1" s="45" t="s">
        <v>56</v>
      </c>
      <c r="L1" s="45" t="s">
        <v>57</v>
      </c>
      <c r="M1" s="45" t="s">
        <v>58</v>
      </c>
      <c r="N1" s="45" t="s">
        <v>59</v>
      </c>
      <c r="O1" s="45" t="s">
        <v>60</v>
      </c>
      <c r="P1" s="30" t="s">
        <v>265</v>
      </c>
    </row>
    <row r="2" spans="1:16" ht="12.75">
      <c r="A2" s="4">
        <v>7</v>
      </c>
      <c r="B2" t="s">
        <v>6</v>
      </c>
      <c r="C2" t="s">
        <v>7</v>
      </c>
      <c r="D2" s="41">
        <v>3.2171075764309784</v>
      </c>
      <c r="E2" s="41">
        <v>3.1530018464548712</v>
      </c>
      <c r="F2" s="41">
        <v>3.02087170437193</v>
      </c>
      <c r="G2" s="41">
        <v>2.8053649189603522</v>
      </c>
      <c r="H2" s="41">
        <v>3.232465758363983</v>
      </c>
      <c r="I2" s="41">
        <v>2.4886697605200685</v>
      </c>
      <c r="J2" s="41">
        <v>3.145667314756832</v>
      </c>
      <c r="K2" s="41">
        <v>3.6425188410561615</v>
      </c>
      <c r="L2" s="41">
        <v>4.1068588182195</v>
      </c>
      <c r="M2" s="41">
        <v>4.435739814435086</v>
      </c>
      <c r="N2" s="41">
        <v>3.9544661698584695</v>
      </c>
      <c r="O2" s="41">
        <v>3.5324231459938895</v>
      </c>
      <c r="P2">
        <f>D2*31+E2*28+F2*31+G2*30+H2*31+I2*30+J2*31+K2*31+L2*30+M2*31+N2*30+O2*31</f>
        <v>1239.975460545163</v>
      </c>
    </row>
    <row r="3" spans="1:16" ht="12.75">
      <c r="A3" s="4">
        <v>14</v>
      </c>
      <c r="B3" t="s">
        <v>11</v>
      </c>
      <c r="C3" t="s">
        <v>3</v>
      </c>
      <c r="D3" s="41">
        <v>3.6810906712313702</v>
      </c>
      <c r="E3" s="41">
        <v>3.105513753449985</v>
      </c>
      <c r="F3" s="41">
        <v>3.3169539695964376</v>
      </c>
      <c r="G3" s="41">
        <v>2.604547313520809</v>
      </c>
      <c r="H3" s="41">
        <v>2.3554626798178635</v>
      </c>
      <c r="I3" s="41">
        <v>1.9667828330376564</v>
      </c>
      <c r="J3" s="41">
        <v>2.289186114557382</v>
      </c>
      <c r="K3" s="41">
        <v>2.7916458590165307</v>
      </c>
      <c r="L3" s="41">
        <v>3.8392386083583183</v>
      </c>
      <c r="M3" s="41">
        <v>3.951371518140745</v>
      </c>
      <c r="N3" s="41">
        <v>3.909344380073329</v>
      </c>
      <c r="O3" s="41">
        <v>3.719520451645234</v>
      </c>
      <c r="P3">
        <f aca="true" t="shared" si="0" ref="P3:P20">D3*31+E3*28+F3*31+G3*30+H3*31+I3*30+J3*31+K3*31+L3*30+M3*31+N3*30+O3*31</f>
        <v>1141.8139483304753</v>
      </c>
    </row>
    <row r="4" spans="1:16" ht="12.75">
      <c r="A4" s="4">
        <v>17</v>
      </c>
      <c r="B4" t="s">
        <v>14</v>
      </c>
      <c r="C4" t="s">
        <v>15</v>
      </c>
      <c r="D4" s="41">
        <v>3.3471037512681283</v>
      </c>
      <c r="E4" s="41">
        <v>3.250893670322312</v>
      </c>
      <c r="F4" s="41">
        <v>2.9301097269485634</v>
      </c>
      <c r="G4" s="41">
        <v>2.452304738781557</v>
      </c>
      <c r="H4" s="41">
        <v>2.12332735738116</v>
      </c>
      <c r="I4" s="41">
        <v>2.558219134238354</v>
      </c>
      <c r="J4" s="41">
        <v>3.033280783897709</v>
      </c>
      <c r="K4" s="41">
        <v>3.585950433965536</v>
      </c>
      <c r="L4" s="41">
        <v>3.9211797236654276</v>
      </c>
      <c r="M4" s="41">
        <v>4.313450044589937</v>
      </c>
      <c r="N4" s="41">
        <v>4.017599169695318</v>
      </c>
      <c r="O4" s="41">
        <v>3.521443064525986</v>
      </c>
      <c r="P4">
        <f t="shared" si="0"/>
        <v>1187.998725800332</v>
      </c>
    </row>
    <row r="5" spans="1:16" ht="12.75">
      <c r="A5" s="4">
        <v>18</v>
      </c>
      <c r="B5" t="s">
        <v>16</v>
      </c>
      <c r="C5" t="s">
        <v>17</v>
      </c>
      <c r="D5" s="41">
        <v>3.5478261104741353</v>
      </c>
      <c r="E5" s="41">
        <v>3.414993730296286</v>
      </c>
      <c r="F5" s="41">
        <v>3.276915218872757</v>
      </c>
      <c r="G5" s="41">
        <v>3.138795335612869</v>
      </c>
      <c r="H5" s="41">
        <v>2.7369615319930576</v>
      </c>
      <c r="I5" s="41">
        <v>2.73185715647904</v>
      </c>
      <c r="J5" s="41">
        <v>3.9924164007468796</v>
      </c>
      <c r="K5" s="41">
        <v>4.295772881856702</v>
      </c>
      <c r="L5" s="41">
        <v>5.10921413696685</v>
      </c>
      <c r="M5" s="41">
        <v>5.213138240316102</v>
      </c>
      <c r="N5" s="41">
        <v>4.5909027586045426</v>
      </c>
      <c r="O5" s="41">
        <v>3.771105527481854</v>
      </c>
      <c r="P5">
        <f t="shared" si="0"/>
        <v>1394.6011193421812</v>
      </c>
    </row>
    <row r="6" spans="1:16" ht="12.75">
      <c r="A6" s="4">
        <v>26</v>
      </c>
      <c r="B6" t="s">
        <v>19</v>
      </c>
      <c r="C6" t="s">
        <v>5</v>
      </c>
      <c r="D6" s="41">
        <v>2.4850426495082756</v>
      </c>
      <c r="E6" s="41">
        <v>2.845188630997303</v>
      </c>
      <c r="F6" s="41">
        <v>2.5878110487405728</v>
      </c>
      <c r="G6" s="41">
        <v>2.6038545293789754</v>
      </c>
      <c r="H6" s="41">
        <v>2.478675668318202</v>
      </c>
      <c r="I6" s="41">
        <v>2.566311734903402</v>
      </c>
      <c r="J6" s="41">
        <v>3.1954547568758715</v>
      </c>
      <c r="K6" s="41">
        <v>3.5974789783613144</v>
      </c>
      <c r="L6" s="41">
        <v>3.8022817762045635</v>
      </c>
      <c r="M6" s="41">
        <v>3.989472252436846</v>
      </c>
      <c r="N6" s="41">
        <v>3.7568917765703067</v>
      </c>
      <c r="O6" s="41">
        <v>3.6598721527658897</v>
      </c>
      <c r="P6">
        <f t="shared" si="0"/>
        <v>1143.353508896858</v>
      </c>
    </row>
    <row r="7" spans="1:16" ht="12.75">
      <c r="A7" s="4">
        <v>28</v>
      </c>
      <c r="B7" t="s">
        <v>21</v>
      </c>
      <c r="C7" t="s">
        <v>5</v>
      </c>
      <c r="D7" s="41">
        <v>4.269935240364314</v>
      </c>
      <c r="E7" s="41">
        <v>3.9832875679997524</v>
      </c>
      <c r="F7" s="41">
        <v>3.653562928957159</v>
      </c>
      <c r="G7" s="41">
        <v>3.416991139370314</v>
      </c>
      <c r="H7" s="41">
        <v>3.037356740983873</v>
      </c>
      <c r="I7" s="41">
        <v>3.6063677844801516</v>
      </c>
      <c r="J7" s="41">
        <v>3.510183838920533</v>
      </c>
      <c r="K7" s="41">
        <v>4.574126109592647</v>
      </c>
      <c r="L7" s="41">
        <v>5.3193780806268744</v>
      </c>
      <c r="M7" s="41">
        <v>5.193161179372019</v>
      </c>
      <c r="N7" s="41">
        <v>5.330350399312602</v>
      </c>
      <c r="O7" s="41">
        <v>4.71570191077174</v>
      </c>
      <c r="P7">
        <f t="shared" si="0"/>
        <v>1539.2995404355222</v>
      </c>
    </row>
    <row r="8" spans="1:16" ht="12.75">
      <c r="A8" s="4">
        <v>44</v>
      </c>
      <c r="B8" t="s">
        <v>22</v>
      </c>
      <c r="C8" t="s">
        <v>8</v>
      </c>
      <c r="D8" s="41">
        <v>2.9364541700945166</v>
      </c>
      <c r="E8" s="41">
        <v>3.449077493219139</v>
      </c>
      <c r="F8" s="41">
        <v>2.594181441925816</v>
      </c>
      <c r="G8" s="41">
        <v>2.4168875290135214</v>
      </c>
      <c r="H8" s="41">
        <v>2.1210564516463943</v>
      </c>
      <c r="I8" s="41">
        <v>2.0462245892065587</v>
      </c>
      <c r="J8" s="41">
        <v>2.3407152689202073</v>
      </c>
      <c r="K8" s="41">
        <v>2.8454064932871224</v>
      </c>
      <c r="L8" s="41">
        <v>3.1714663003695254</v>
      </c>
      <c r="M8" s="41">
        <v>3.407188954827625</v>
      </c>
      <c r="N8" s="41">
        <v>3.5528794810174524</v>
      </c>
      <c r="O8" s="41">
        <v>3.049826333373378</v>
      </c>
      <c r="P8">
        <f t="shared" si="0"/>
        <v>1030.3376093346744</v>
      </c>
    </row>
    <row r="9" spans="1:16" ht="12.75">
      <c r="A9" s="4">
        <v>47</v>
      </c>
      <c r="B9" t="s">
        <v>23</v>
      </c>
      <c r="C9" t="s">
        <v>24</v>
      </c>
      <c r="D9" s="41">
        <v>2.614677505278867</v>
      </c>
      <c r="E9" s="41">
        <v>2.558236790811571</v>
      </c>
      <c r="F9" s="41">
        <v>2.3204317426965684</v>
      </c>
      <c r="G9" s="41">
        <v>2.532343506761211</v>
      </c>
      <c r="H9" s="41">
        <v>2.292116295563242</v>
      </c>
      <c r="I9" s="41">
        <v>2.1079349781751913</v>
      </c>
      <c r="J9" s="41">
        <v>2.2637104195570683</v>
      </c>
      <c r="K9" s="41">
        <v>2.4510805733327183</v>
      </c>
      <c r="L9" s="41">
        <v>2.9837621177112323</v>
      </c>
      <c r="M9" s="41">
        <v>3.1101620549158384</v>
      </c>
      <c r="N9" s="41">
        <v>3.7764346203188595</v>
      </c>
      <c r="O9" s="41">
        <v>3.187331650394319</v>
      </c>
      <c r="P9">
        <f t="shared" si="0"/>
        <v>979.069704325616</v>
      </c>
    </row>
    <row r="10" spans="1:16" ht="12.75">
      <c r="A10" s="4">
        <v>59</v>
      </c>
      <c r="B10" t="s">
        <v>28</v>
      </c>
      <c r="C10" t="s">
        <v>29</v>
      </c>
      <c r="D10" s="41">
        <v>4.614073265265961</v>
      </c>
      <c r="E10" s="41">
        <v>3.470087392595542</v>
      </c>
      <c r="F10" s="41">
        <v>3.1685026701465655</v>
      </c>
      <c r="G10" s="41">
        <v>2.842141243680348</v>
      </c>
      <c r="H10" s="41">
        <v>2.538081904585164</v>
      </c>
      <c r="I10" s="41">
        <v>3.0673392387360696</v>
      </c>
      <c r="J10" s="41">
        <v>3.0757098464158963</v>
      </c>
      <c r="K10" s="41">
        <v>3.6745353745692504</v>
      </c>
      <c r="L10" s="41">
        <v>4.498676854201003</v>
      </c>
      <c r="M10" s="41">
        <v>4.405299741523436</v>
      </c>
      <c r="N10" s="41">
        <v>4.319270744134107</v>
      </c>
      <c r="O10" s="41">
        <v>5.205748833384149</v>
      </c>
      <c r="P10">
        <f t="shared" si="0"/>
        <v>1366.1257901278238</v>
      </c>
    </row>
    <row r="11" spans="1:16" ht="12.75">
      <c r="A11" s="4">
        <v>68</v>
      </c>
      <c r="B11" t="s">
        <v>32</v>
      </c>
      <c r="C11" t="s">
        <v>24</v>
      </c>
      <c r="D11" s="41">
        <v>3.341325723408339</v>
      </c>
      <c r="E11" s="41">
        <v>3.1685763565911804</v>
      </c>
      <c r="F11" s="41">
        <v>3.040883067173902</v>
      </c>
      <c r="G11" s="41">
        <v>2.9442083577533404</v>
      </c>
      <c r="H11" s="41">
        <v>2.650392481406924</v>
      </c>
      <c r="I11" s="41">
        <v>2.603697396331148</v>
      </c>
      <c r="J11" s="41">
        <v>3.0241305934533624</v>
      </c>
      <c r="K11" s="41">
        <v>3.539572836574728</v>
      </c>
      <c r="L11" s="41">
        <v>4.075293470300044</v>
      </c>
      <c r="M11" s="41">
        <v>3.9775596778179008</v>
      </c>
      <c r="N11" s="41">
        <v>4.271852752983016</v>
      </c>
      <c r="O11" s="41">
        <v>3.6818984733985194</v>
      </c>
      <c r="P11">
        <f t="shared" si="0"/>
        <v>1226.5003457558234</v>
      </c>
    </row>
    <row r="12" spans="1:16" ht="12.75">
      <c r="A12" s="4">
        <v>69</v>
      </c>
      <c r="B12" t="s">
        <v>33</v>
      </c>
      <c r="C12" t="s">
        <v>3</v>
      </c>
      <c r="D12" s="41">
        <v>3.954589883303959</v>
      </c>
      <c r="E12" s="41">
        <v>3.9689456917757093</v>
      </c>
      <c r="F12" s="41">
        <v>3.6619147675369668</v>
      </c>
      <c r="G12" s="41">
        <v>3.176141441757065</v>
      </c>
      <c r="H12" s="41">
        <v>2.66156942572852</v>
      </c>
      <c r="I12" s="41">
        <v>2.4350584593555737</v>
      </c>
      <c r="J12" s="41">
        <v>3.250149298118621</v>
      </c>
      <c r="K12" s="41">
        <v>4.227566271097363</v>
      </c>
      <c r="L12" s="41">
        <v>4.454917753373534</v>
      </c>
      <c r="M12" s="41">
        <v>5.3198022773286</v>
      </c>
      <c r="N12" s="41">
        <v>4.963092778282665</v>
      </c>
      <c r="O12" s="41">
        <v>4.117102948728376</v>
      </c>
      <c r="P12">
        <f t="shared" si="0"/>
        <v>1404.9803333798995</v>
      </c>
    </row>
    <row r="13" spans="1:16" ht="12.75">
      <c r="A13" s="4">
        <v>75</v>
      </c>
      <c r="B13" t="s">
        <v>37</v>
      </c>
      <c r="C13" t="s">
        <v>9</v>
      </c>
      <c r="D13" s="41">
        <v>3.5043301377815244</v>
      </c>
      <c r="E13" s="41">
        <v>3.7696278893871513</v>
      </c>
      <c r="F13" s="41">
        <v>3.5482416256097395</v>
      </c>
      <c r="G13" s="41">
        <v>3.145742860252044</v>
      </c>
      <c r="H13" s="41">
        <v>2.7911633985527255</v>
      </c>
      <c r="I13" s="41">
        <v>3.5746144475555504</v>
      </c>
      <c r="J13" s="41">
        <v>3.98146104528201</v>
      </c>
      <c r="K13" s="41">
        <v>4.226386054195984</v>
      </c>
      <c r="L13" s="41">
        <v>4.78550749523634</v>
      </c>
      <c r="M13" s="41">
        <v>4.877332238559608</v>
      </c>
      <c r="N13" s="41">
        <v>4.446039539426393</v>
      </c>
      <c r="O13" s="41">
        <v>4.411707567214937</v>
      </c>
      <c r="P13">
        <f t="shared" si="0"/>
        <v>1431.6659952600426</v>
      </c>
    </row>
    <row r="14" spans="1:16" ht="12.75">
      <c r="A14" s="4">
        <v>76</v>
      </c>
      <c r="B14" t="s">
        <v>38</v>
      </c>
      <c r="C14" t="s">
        <v>36</v>
      </c>
      <c r="D14" s="41">
        <v>4.2756967642192425</v>
      </c>
      <c r="E14" s="41">
        <v>3.8588372173176673</v>
      </c>
      <c r="F14" s="41">
        <v>3.3717910543235043</v>
      </c>
      <c r="G14" s="41">
        <v>3.2337331715532924</v>
      </c>
      <c r="H14" s="41">
        <v>2.9053472083994585</v>
      </c>
      <c r="I14" s="41">
        <v>2.680711618666506</v>
      </c>
      <c r="J14" s="41">
        <v>3.065530841164403</v>
      </c>
      <c r="K14" s="41">
        <v>4.153971686659851</v>
      </c>
      <c r="L14" s="41">
        <v>4.444742694698717</v>
      </c>
      <c r="M14" s="41">
        <v>4.43310091096017</v>
      </c>
      <c r="N14" s="41">
        <v>4.25852213667479</v>
      </c>
      <c r="O14" s="41">
        <v>3.9129184262182872</v>
      </c>
      <c r="P14">
        <f t="shared" si="0"/>
        <v>1356.2477943829863</v>
      </c>
    </row>
    <row r="15" spans="1:16" ht="12.75">
      <c r="A15" s="4">
        <v>77</v>
      </c>
      <c r="B15" t="s">
        <v>39</v>
      </c>
      <c r="C15" t="s">
        <v>13</v>
      </c>
      <c r="D15" s="41">
        <v>4.340658889144564</v>
      </c>
      <c r="E15" s="41">
        <v>4.028158332590081</v>
      </c>
      <c r="F15" s="41">
        <v>3.760722239339155</v>
      </c>
      <c r="G15" s="41">
        <v>3.5207084458899436</v>
      </c>
      <c r="H15" s="41">
        <v>2.9980822832619927</v>
      </c>
      <c r="I15" s="41">
        <v>2.5595433405066985</v>
      </c>
      <c r="J15" s="41">
        <v>2.8513596376306483</v>
      </c>
      <c r="K15" s="41">
        <v>3.5981820482553677</v>
      </c>
      <c r="L15" s="41">
        <v>4.5602482901410255</v>
      </c>
      <c r="M15" s="41">
        <v>4.341640842832639</v>
      </c>
      <c r="N15" s="41">
        <v>4.237566195079818</v>
      </c>
      <c r="O15" s="41">
        <v>4.597782255432715</v>
      </c>
      <c r="P15">
        <f t="shared" si="0"/>
        <v>1380.2716955338565</v>
      </c>
    </row>
    <row r="16" spans="1:16" ht="12.75">
      <c r="A16" s="4">
        <v>78</v>
      </c>
      <c r="B16" t="s">
        <v>40</v>
      </c>
      <c r="C16" t="s">
        <v>41</v>
      </c>
      <c r="D16" s="41">
        <v>3.0542709662028162</v>
      </c>
      <c r="E16" s="41">
        <v>3.578889887969108</v>
      </c>
      <c r="F16" s="41">
        <v>2.7817136891578977</v>
      </c>
      <c r="G16" s="41">
        <v>2.6936077000700447</v>
      </c>
      <c r="H16" s="41">
        <v>2.212333673977156</v>
      </c>
      <c r="I16" s="41">
        <v>2.3348359364071163</v>
      </c>
      <c r="J16" s="41">
        <v>2.829872007453979</v>
      </c>
      <c r="K16" s="41">
        <v>3.0891633813485995</v>
      </c>
      <c r="L16" s="41">
        <v>4.406263184574668</v>
      </c>
      <c r="M16" s="41">
        <v>4.383923976261148</v>
      </c>
      <c r="N16" s="41">
        <v>3.708223355127803</v>
      </c>
      <c r="O16" s="41">
        <v>2.8282587308716858</v>
      </c>
      <c r="P16">
        <f t="shared" si="0"/>
        <v>1151.0624513319958</v>
      </c>
    </row>
    <row r="17" spans="1:16" ht="12.75">
      <c r="A17" s="4">
        <v>80</v>
      </c>
      <c r="B17" t="s">
        <v>43</v>
      </c>
      <c r="C17" t="s">
        <v>9</v>
      </c>
      <c r="D17" s="41">
        <v>2.6741765599263285</v>
      </c>
      <c r="E17" s="41">
        <v>2.9823185413050415</v>
      </c>
      <c r="F17" s="41">
        <v>2.83898033309246</v>
      </c>
      <c r="G17" s="41">
        <v>2.297293988854583</v>
      </c>
      <c r="H17" s="41">
        <v>2.411325866741337</v>
      </c>
      <c r="I17" s="41">
        <v>2.0557642718085347</v>
      </c>
      <c r="J17" s="41">
        <v>2.514553954665613</v>
      </c>
      <c r="K17" s="41">
        <v>2.927928768438966</v>
      </c>
      <c r="L17" s="41">
        <v>3.258979067168042</v>
      </c>
      <c r="M17" s="41">
        <v>3.4861618834810866</v>
      </c>
      <c r="N17" s="41">
        <v>3.827557886086509</v>
      </c>
      <c r="O17" s="41">
        <v>3.314425369021868</v>
      </c>
      <c r="P17">
        <f t="shared" si="0"/>
        <v>1051.8869103704687</v>
      </c>
    </row>
    <row r="18" spans="1:16" ht="12.75">
      <c r="A18" s="4">
        <v>93</v>
      </c>
      <c r="B18" t="s">
        <v>47</v>
      </c>
      <c r="C18" t="s">
        <v>5</v>
      </c>
      <c r="D18" s="41">
        <v>3.70352903232968</v>
      </c>
      <c r="E18" s="41">
        <v>3.3809719071193065</v>
      </c>
      <c r="F18" s="41">
        <v>3.0090772860102533</v>
      </c>
      <c r="G18" s="41">
        <v>2.797168497349766</v>
      </c>
      <c r="H18" s="41">
        <v>2.3915188729081986</v>
      </c>
      <c r="I18" s="41">
        <v>2.4604433091902838</v>
      </c>
      <c r="J18" s="41">
        <v>2.844332521958993</v>
      </c>
      <c r="K18" s="41">
        <v>3.430613283798717</v>
      </c>
      <c r="L18" s="41">
        <v>3.461405774149659</v>
      </c>
      <c r="M18" s="41">
        <v>3.899298040764175</v>
      </c>
      <c r="N18" s="41">
        <v>3.7848511723989295</v>
      </c>
      <c r="O18" s="41">
        <v>3.1993949901802576</v>
      </c>
      <c r="P18">
        <f t="shared" si="0"/>
        <v>1166.5939608584583</v>
      </c>
    </row>
    <row r="19" spans="1:16" ht="12.75">
      <c r="A19" s="4">
        <v>95</v>
      </c>
      <c r="B19" t="s">
        <v>20</v>
      </c>
      <c r="C19" t="s">
        <v>20</v>
      </c>
      <c r="D19" s="41">
        <v>4.025576421475495</v>
      </c>
      <c r="E19" s="41">
        <v>3.903453106063333</v>
      </c>
      <c r="F19" s="41">
        <v>3.5115458656853793</v>
      </c>
      <c r="G19" s="41">
        <v>2.9274594570992134</v>
      </c>
      <c r="H19" s="41">
        <v>2.7374936904134235</v>
      </c>
      <c r="I19" s="41">
        <v>2.680861301436267</v>
      </c>
      <c r="J19" s="41">
        <v>3.6177446784348386</v>
      </c>
      <c r="K19" s="41">
        <v>3.899798991807448</v>
      </c>
      <c r="L19" s="41">
        <v>4.560455061558107</v>
      </c>
      <c r="M19" s="41">
        <v>4.301794215862876</v>
      </c>
      <c r="N19" s="41">
        <v>4.411590959767059</v>
      </c>
      <c r="O19" s="41">
        <v>3.894803086580664</v>
      </c>
      <c r="P19">
        <f t="shared" si="0"/>
        <v>1352.3591558236567</v>
      </c>
    </row>
    <row r="20" spans="1:16" ht="12.75">
      <c r="A20" s="4">
        <v>98</v>
      </c>
      <c r="B20" t="s">
        <v>48</v>
      </c>
      <c r="C20" t="s">
        <v>4</v>
      </c>
      <c r="D20" s="41">
        <v>3.7503275110575403</v>
      </c>
      <c r="E20" s="41">
        <v>3.3212760537251027</v>
      </c>
      <c r="F20" s="41">
        <v>3.0586077383845964</v>
      </c>
      <c r="G20" s="41">
        <v>2.662889288140387</v>
      </c>
      <c r="H20" s="41">
        <v>2.6377705879424456</v>
      </c>
      <c r="I20" s="41">
        <v>2.6783278788477416</v>
      </c>
      <c r="J20" s="41">
        <v>3.39013802788751</v>
      </c>
      <c r="K20" s="41">
        <v>4.05802036668241</v>
      </c>
      <c r="L20" s="41">
        <v>4.08281754488227</v>
      </c>
      <c r="M20" s="41">
        <v>4.320361630479014</v>
      </c>
      <c r="N20" s="41">
        <v>4.13945105474239</v>
      </c>
      <c r="O20" s="41">
        <v>4.097297901106144</v>
      </c>
      <c r="P20">
        <f t="shared" si="0"/>
        <v>1284.588539172416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:P2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8.421875" style="47" bestFit="1" customWidth="1"/>
    <col min="5" max="15" width="4.8515625" style="47" bestFit="1" customWidth="1"/>
    <col min="16" max="16" width="7.421875" style="4" bestFit="1" customWidth="1"/>
  </cols>
  <sheetData>
    <row r="1" spans="1:16" s="1" customFormat="1" ht="12.75">
      <c r="A1" s="2" t="s">
        <v>0</v>
      </c>
      <c r="B1" s="1" t="s">
        <v>1</v>
      </c>
      <c r="C1" s="1" t="s">
        <v>2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  <c r="P1" s="2" t="s">
        <v>265</v>
      </c>
    </row>
    <row r="2" spans="1:16" ht="12.75">
      <c r="A2" s="4">
        <v>7</v>
      </c>
      <c r="B2" t="s">
        <v>6</v>
      </c>
      <c r="C2" t="s">
        <v>7</v>
      </c>
      <c r="D2" s="41">
        <v>4.128305855531062</v>
      </c>
      <c r="E2" s="41">
        <v>4.424635658304665</v>
      </c>
      <c r="F2" s="41">
        <v>4.124672146320153</v>
      </c>
      <c r="G2" s="41">
        <v>3.577736136553465</v>
      </c>
      <c r="H2" s="41">
        <v>2.9903333604686964</v>
      </c>
      <c r="I2" s="41">
        <v>2.9262771611203333</v>
      </c>
      <c r="J2" s="41">
        <v>3.5192105962771647</v>
      </c>
      <c r="K2" s="41">
        <v>4.386008115764145</v>
      </c>
      <c r="L2" s="41">
        <v>4.830891265530325</v>
      </c>
      <c r="M2" s="41">
        <v>5.435396370031874</v>
      </c>
      <c r="N2" s="41">
        <v>5.088108340812912</v>
      </c>
      <c r="O2" s="41">
        <v>4.596838787848711</v>
      </c>
      <c r="P2" s="4">
        <f>D2*31+E2*28+F2*31+G2*30+H2*31+I2*30+J2*31+K2*31+L2*30+M2*31+N2*30+O2*31</f>
        <v>1521.1839077525378</v>
      </c>
    </row>
    <row r="3" spans="1:16" ht="12.75">
      <c r="A3" s="4">
        <v>14</v>
      </c>
      <c r="B3" t="s">
        <v>11</v>
      </c>
      <c r="C3" t="s">
        <v>3</v>
      </c>
      <c r="D3" s="41">
        <v>5.161815913210928</v>
      </c>
      <c r="E3" s="41">
        <v>4.6857008348307225</v>
      </c>
      <c r="F3" s="41">
        <v>4.134690392261439</v>
      </c>
      <c r="G3" s="41">
        <v>3.264813811403402</v>
      </c>
      <c r="H3" s="41">
        <v>2.578855681228581</v>
      </c>
      <c r="I3" s="41">
        <v>2.221264737975228</v>
      </c>
      <c r="J3" s="41">
        <v>2.690506239217004</v>
      </c>
      <c r="K3" s="41">
        <v>3.5056392854586704</v>
      </c>
      <c r="L3" s="41">
        <v>4.553297706781346</v>
      </c>
      <c r="M3" s="41">
        <v>5.240631538888728</v>
      </c>
      <c r="N3" s="41">
        <v>5.283710129553573</v>
      </c>
      <c r="O3" s="41">
        <v>5.279227163695816</v>
      </c>
      <c r="P3" s="4">
        <f aca="true" t="shared" si="0" ref="P3:P22">D3*31+E3*28+F3*31+G3*30+H3*31+I3*30+J3*31+K3*31+L3*30+M3*31+N3*30+O3*31</f>
        <v>1477.2245675794632</v>
      </c>
    </row>
    <row r="4" spans="1:16" ht="12.75">
      <c r="A4" s="4">
        <v>17</v>
      </c>
      <c r="B4" t="s">
        <v>14</v>
      </c>
      <c r="C4" t="s">
        <v>15</v>
      </c>
      <c r="D4" s="41">
        <v>4.366954795518785</v>
      </c>
      <c r="E4" s="41">
        <v>4.1899633362268816</v>
      </c>
      <c r="F4" s="41">
        <v>3.826688072103919</v>
      </c>
      <c r="G4" s="41">
        <v>3.249491922987396</v>
      </c>
      <c r="H4" s="41">
        <v>2.98684789169549</v>
      </c>
      <c r="I4" s="41">
        <v>3.1195646059649613</v>
      </c>
      <c r="J4" s="41">
        <v>3.4644875134410267</v>
      </c>
      <c r="K4" s="41">
        <v>4.163918406741677</v>
      </c>
      <c r="L4" s="41">
        <v>4.702745380794676</v>
      </c>
      <c r="M4" s="41">
        <v>4.848483477384988</v>
      </c>
      <c r="N4" s="41">
        <v>4.7178853001451735</v>
      </c>
      <c r="O4" s="41">
        <v>4.441268958963665</v>
      </c>
      <c r="P4" s="4">
        <f t="shared" si="0"/>
        <v>1462.0677123024548</v>
      </c>
    </row>
    <row r="5" spans="1:16" ht="12.75">
      <c r="A5" s="4">
        <v>18</v>
      </c>
      <c r="B5" t="s">
        <v>16</v>
      </c>
      <c r="C5" t="s">
        <v>17</v>
      </c>
      <c r="D5" s="47">
        <v>4.702534933389415</v>
      </c>
      <c r="E5" s="47">
        <v>4.736126614175625</v>
      </c>
      <c r="F5" s="47">
        <v>4.425195421486</v>
      </c>
      <c r="G5" s="47">
        <v>3.8119393239380743</v>
      </c>
      <c r="H5" s="47">
        <v>3.2658269268775255</v>
      </c>
      <c r="I5" s="47">
        <v>3.237990954632463</v>
      </c>
      <c r="J5" s="47">
        <v>3.781814463566286</v>
      </c>
      <c r="K5" s="47">
        <v>4.450718781620127</v>
      </c>
      <c r="L5" s="47">
        <v>5.441678843222216</v>
      </c>
      <c r="M5" s="47">
        <v>5.772861134814894</v>
      </c>
      <c r="N5" s="47">
        <v>5.566501392780394</v>
      </c>
      <c r="O5" s="47">
        <v>5.023072875798873</v>
      </c>
      <c r="P5" s="4">
        <f t="shared" si="0"/>
        <v>1648.4376212982584</v>
      </c>
    </row>
    <row r="6" spans="1:16" ht="12.75">
      <c r="A6" s="4">
        <v>26</v>
      </c>
      <c r="B6" t="s">
        <v>19</v>
      </c>
      <c r="C6" t="s">
        <v>5</v>
      </c>
      <c r="D6" s="47">
        <v>4.619046064400142</v>
      </c>
      <c r="E6" s="47">
        <v>4.730096825560874</v>
      </c>
      <c r="F6" s="47">
        <v>4.4314215900213885</v>
      </c>
      <c r="G6" s="47">
        <v>3.7592408352187743</v>
      </c>
      <c r="H6" s="47">
        <v>3.088812717203799</v>
      </c>
      <c r="I6" s="47">
        <v>2.9746890508719526</v>
      </c>
      <c r="J6" s="47">
        <v>3.5566119483053162</v>
      </c>
      <c r="K6" s="47">
        <v>4.574677560434095</v>
      </c>
      <c r="L6" s="47">
        <v>5.057908783990396</v>
      </c>
      <c r="M6" s="47">
        <v>5.598626321013751</v>
      </c>
      <c r="N6" s="47">
        <v>5.524881513675781</v>
      </c>
      <c r="O6" s="47">
        <v>5.079054411131088</v>
      </c>
      <c r="P6" s="4">
        <f t="shared" si="0"/>
        <v>1611.3400856162086</v>
      </c>
    </row>
    <row r="7" spans="1:16" ht="12.75">
      <c r="A7" s="4">
        <v>28</v>
      </c>
      <c r="B7" t="s">
        <v>21</v>
      </c>
      <c r="C7" t="s">
        <v>5</v>
      </c>
      <c r="D7" s="47">
        <v>5.085071073585563</v>
      </c>
      <c r="E7" s="47">
        <v>4.98621044711064</v>
      </c>
      <c r="F7" s="47">
        <v>4.489857740818668</v>
      </c>
      <c r="G7" s="47">
        <v>3.711962390894946</v>
      </c>
      <c r="H7" s="47">
        <v>3.100139006465419</v>
      </c>
      <c r="I7" s="47">
        <v>3.093231275785213</v>
      </c>
      <c r="J7" s="47">
        <v>3.6564789711726435</v>
      </c>
      <c r="K7" s="47">
        <v>4.784432183395548</v>
      </c>
      <c r="L7" s="47">
        <v>5.485195577455846</v>
      </c>
      <c r="M7" s="47">
        <v>5.838116818234478</v>
      </c>
      <c r="N7" s="47">
        <v>5.736307434591092</v>
      </c>
      <c r="O7" s="47">
        <v>5.206135360137983</v>
      </c>
      <c r="P7" s="4">
        <f t="shared" si="0"/>
        <v>1677.3819586490304</v>
      </c>
    </row>
    <row r="8" spans="1:16" ht="12.75">
      <c r="A8" s="4">
        <v>44</v>
      </c>
      <c r="B8" t="s">
        <v>22</v>
      </c>
      <c r="C8" t="s">
        <v>8</v>
      </c>
      <c r="D8" s="47">
        <v>4.704454978034853</v>
      </c>
      <c r="E8" s="47">
        <v>4.4771896280141945</v>
      </c>
      <c r="F8" s="47">
        <v>4.128470352059226</v>
      </c>
      <c r="G8" s="47">
        <v>3.4506041739513758</v>
      </c>
      <c r="H8" s="47">
        <v>2.829158022993961</v>
      </c>
      <c r="I8" s="47">
        <v>2.5575995843794814</v>
      </c>
      <c r="J8" s="47">
        <v>2.795401840568129</v>
      </c>
      <c r="K8" s="47">
        <v>3.5371779737826614</v>
      </c>
      <c r="L8" s="47">
        <v>4.193273427569807</v>
      </c>
      <c r="M8" s="47">
        <v>4.6328542687943255</v>
      </c>
      <c r="N8" s="47">
        <v>4.796241289013006</v>
      </c>
      <c r="O8" s="47">
        <v>4.759125201076819</v>
      </c>
      <c r="P8" s="4">
        <f t="shared" si="0"/>
        <v>1424.278785588417</v>
      </c>
    </row>
    <row r="9" spans="1:16" ht="12.75">
      <c r="A9" s="4">
        <v>47</v>
      </c>
      <c r="B9" t="s">
        <v>23</v>
      </c>
      <c r="C9" t="s">
        <v>24</v>
      </c>
      <c r="D9" s="47">
        <v>4.5531280966689485</v>
      </c>
      <c r="E9" s="47">
        <v>4.319081203896992</v>
      </c>
      <c r="F9" s="47">
        <v>4.090567829251957</v>
      </c>
      <c r="G9" s="47">
        <v>3.4576765532334903</v>
      </c>
      <c r="H9" s="47">
        <v>2.7106976521185167</v>
      </c>
      <c r="I9" s="47">
        <v>2.4620699823881713</v>
      </c>
      <c r="J9" s="47">
        <v>2.781013869711423</v>
      </c>
      <c r="K9" s="47">
        <v>3.5245010135997115</v>
      </c>
      <c r="L9" s="47">
        <v>4.227303202588064</v>
      </c>
      <c r="M9" s="47">
        <v>4.769180506839079</v>
      </c>
      <c r="N9" s="47">
        <v>4.990758190960102</v>
      </c>
      <c r="O9" s="47">
        <v>4.748326573411334</v>
      </c>
      <c r="P9" s="4">
        <f t="shared" si="0"/>
        <v>1417.5683933738408</v>
      </c>
    </row>
    <row r="10" spans="1:16" ht="12.75">
      <c r="A10" s="4">
        <v>59</v>
      </c>
      <c r="B10" t="s">
        <v>28</v>
      </c>
      <c r="C10" t="s">
        <v>29</v>
      </c>
      <c r="D10" s="47">
        <v>4.903368987185046</v>
      </c>
      <c r="E10" s="47">
        <v>4.666955388122411</v>
      </c>
      <c r="F10" s="47">
        <v>4.351409190812074</v>
      </c>
      <c r="G10" s="47">
        <v>3.606456177361764</v>
      </c>
      <c r="H10" s="47">
        <v>2.711953181955951</v>
      </c>
      <c r="I10" s="47">
        <v>2.7701243757125047</v>
      </c>
      <c r="J10" s="47">
        <v>3.0020072056385825</v>
      </c>
      <c r="K10" s="47">
        <v>3.7038684819675964</v>
      </c>
      <c r="L10" s="47">
        <v>4.6481715257514</v>
      </c>
      <c r="M10" s="47">
        <v>5.135870119730818</v>
      </c>
      <c r="N10" s="47">
        <v>5.191436035331572</v>
      </c>
      <c r="O10" s="47">
        <v>4.868485327747428</v>
      </c>
      <c r="P10" s="4">
        <f t="shared" si="0"/>
        <v>1506.1462316383072</v>
      </c>
    </row>
    <row r="11" spans="1:16" ht="12.75">
      <c r="A11">
        <v>66</v>
      </c>
      <c r="B11" t="s">
        <v>31</v>
      </c>
      <c r="C11" t="s">
        <v>13</v>
      </c>
      <c r="D11" s="47">
        <v>5.666666807487749</v>
      </c>
      <c r="E11" s="47">
        <v>5.103714096180187</v>
      </c>
      <c r="F11" s="47">
        <v>4.6509579848640765</v>
      </c>
      <c r="G11" s="47">
        <v>3.792425526632641</v>
      </c>
      <c r="H11" s="47">
        <v>3.2303743195006502</v>
      </c>
      <c r="I11" s="47">
        <v>2.9609848214750176</v>
      </c>
      <c r="J11" s="47">
        <v>3.5517287579086405</v>
      </c>
      <c r="K11" s="47">
        <v>4.5589004628435195</v>
      </c>
      <c r="L11" s="47">
        <v>5.051695682276478</v>
      </c>
      <c r="M11" s="47">
        <v>5.790761955791647</v>
      </c>
      <c r="N11" s="47">
        <v>5.551169186417147</v>
      </c>
      <c r="O11" s="47">
        <v>5.201292866685346</v>
      </c>
      <c r="P11" s="4">
        <f t="shared" si="0"/>
        <v>1675.7634290046142</v>
      </c>
    </row>
    <row r="12" spans="1:16" ht="12.75">
      <c r="A12" s="4">
        <v>68</v>
      </c>
      <c r="B12" t="s">
        <v>32</v>
      </c>
      <c r="C12" t="s">
        <v>24</v>
      </c>
      <c r="D12" s="47">
        <v>4.550596433422809</v>
      </c>
      <c r="E12" s="47">
        <v>4.47371425343875</v>
      </c>
      <c r="F12" s="47">
        <v>4.19098975739556</v>
      </c>
      <c r="G12" s="47">
        <v>3.553330571255417</v>
      </c>
      <c r="H12" s="47">
        <v>3.0033248428977353</v>
      </c>
      <c r="I12" s="47">
        <v>2.8430603451808185</v>
      </c>
      <c r="J12" s="47">
        <v>3.345004497393055</v>
      </c>
      <c r="K12" s="47">
        <v>4.220338224698924</v>
      </c>
      <c r="L12" s="47">
        <v>4.918753981695701</v>
      </c>
      <c r="M12" s="47">
        <v>5.251818137660926</v>
      </c>
      <c r="N12" s="47">
        <v>5.199891540337812</v>
      </c>
      <c r="O12" s="47">
        <v>4.789360140216662</v>
      </c>
      <c r="P12" s="4">
        <f t="shared" si="0"/>
        <v>1530.6094852946335</v>
      </c>
    </row>
    <row r="13" spans="1:16" ht="12.75">
      <c r="A13" s="4">
        <v>69</v>
      </c>
      <c r="B13" t="s">
        <v>33</v>
      </c>
      <c r="C13" t="s">
        <v>3</v>
      </c>
      <c r="D13" s="47">
        <v>5.61753868992575</v>
      </c>
      <c r="E13" s="47">
        <v>5.387664740650306</v>
      </c>
      <c r="F13" s="47">
        <v>4.820400259586745</v>
      </c>
      <c r="G13" s="47">
        <v>3.7649918700397156</v>
      </c>
      <c r="H13" s="47">
        <v>3.010665854793192</v>
      </c>
      <c r="I13" s="47">
        <v>2.89650648679815</v>
      </c>
      <c r="J13" s="47">
        <v>3.5824563763880044</v>
      </c>
      <c r="K13" s="47">
        <v>4.964367086193812</v>
      </c>
      <c r="L13" s="47">
        <v>5.8434950117478675</v>
      </c>
      <c r="M13" s="47">
        <v>6.896157502608176</v>
      </c>
      <c r="N13" s="47">
        <v>6.644750775799364</v>
      </c>
      <c r="O13" s="47">
        <v>5.882813781539842</v>
      </c>
      <c r="P13" s="4">
        <f t="shared" si="0"/>
        <v>1803.353323151863</v>
      </c>
    </row>
    <row r="14" spans="1:16" ht="12.75">
      <c r="A14" s="4">
        <v>75</v>
      </c>
      <c r="B14" t="s">
        <v>37</v>
      </c>
      <c r="C14" t="s">
        <v>9</v>
      </c>
      <c r="D14" s="47">
        <v>4.285695097159164</v>
      </c>
      <c r="E14" s="47">
        <v>4.562650028220959</v>
      </c>
      <c r="F14" s="47">
        <v>4.237436400878112</v>
      </c>
      <c r="G14" s="47">
        <v>3.553592140673776</v>
      </c>
      <c r="H14" s="47">
        <v>3.1480184248997443</v>
      </c>
      <c r="I14" s="47">
        <v>2.9606915485369942</v>
      </c>
      <c r="J14" s="47">
        <v>3.5753136866196993</v>
      </c>
      <c r="K14" s="47">
        <v>4.567091663766252</v>
      </c>
      <c r="L14" s="47">
        <v>5.156989055950346</v>
      </c>
      <c r="M14" s="47">
        <v>5.611188332558873</v>
      </c>
      <c r="N14" s="47">
        <v>5.163438418865401</v>
      </c>
      <c r="O14" s="47">
        <v>4.253495088986089</v>
      </c>
      <c r="P14" s="4">
        <f t="shared" si="0"/>
        <v>1552.8209352518882</v>
      </c>
    </row>
    <row r="15" spans="1:16" ht="12.75">
      <c r="A15" s="4">
        <v>76</v>
      </c>
      <c r="B15" t="s">
        <v>38</v>
      </c>
      <c r="C15" t="s">
        <v>36</v>
      </c>
      <c r="D15" s="47">
        <v>4.813095625814899</v>
      </c>
      <c r="E15" s="47">
        <v>4.708962089940294</v>
      </c>
      <c r="F15" s="47">
        <v>4.4135935282011864</v>
      </c>
      <c r="G15" s="47">
        <v>3.869243781456456</v>
      </c>
      <c r="H15" s="47">
        <v>3.2050595696639723</v>
      </c>
      <c r="I15" s="47">
        <v>3.0462081474941494</v>
      </c>
      <c r="J15" s="47">
        <v>3.5222435388234157</v>
      </c>
      <c r="K15" s="47">
        <v>4.615960909702993</v>
      </c>
      <c r="L15" s="47">
        <v>5.135497586219383</v>
      </c>
      <c r="M15" s="47">
        <v>5.796950812536875</v>
      </c>
      <c r="N15" s="47">
        <v>5.41282245980365</v>
      </c>
      <c r="O15" s="47">
        <v>4.973738143629055</v>
      </c>
      <c r="P15" s="4">
        <f t="shared" si="0"/>
        <v>1627.3240037470814</v>
      </c>
    </row>
    <row r="16" spans="1:16" ht="12.75">
      <c r="A16" s="4">
        <v>77</v>
      </c>
      <c r="B16" t="s">
        <v>39</v>
      </c>
      <c r="C16" t="s">
        <v>13</v>
      </c>
      <c r="D16" s="47">
        <v>4.901443961156526</v>
      </c>
      <c r="E16" s="47">
        <v>4.582407212695939</v>
      </c>
      <c r="F16" s="47">
        <v>4.1776272974585895</v>
      </c>
      <c r="G16" s="47">
        <v>3.5770410473677443</v>
      </c>
      <c r="H16" s="47">
        <v>2.9909522745991124</v>
      </c>
      <c r="I16" s="47">
        <v>2.7413580060520317</v>
      </c>
      <c r="J16" s="47">
        <v>3.1337777733697587</v>
      </c>
      <c r="K16" s="47">
        <v>3.9467675413603933</v>
      </c>
      <c r="L16" s="47">
        <v>4.823196029936834</v>
      </c>
      <c r="M16" s="47">
        <v>5.2858848913155825</v>
      </c>
      <c r="N16" s="47">
        <v>5.252037111287473</v>
      </c>
      <c r="O16" s="47">
        <v>4.976387299087092</v>
      </c>
      <c r="P16" s="4">
        <f t="shared" si="0"/>
        <v>1531.9144399835673</v>
      </c>
    </row>
    <row r="17" spans="1:16" ht="12.75">
      <c r="A17" s="4">
        <v>78</v>
      </c>
      <c r="B17" t="s">
        <v>40</v>
      </c>
      <c r="C17" t="s">
        <v>41</v>
      </c>
      <c r="D17" s="47">
        <v>5.772957669394566</v>
      </c>
      <c r="E17" s="47">
        <v>5.733654067325137</v>
      </c>
      <c r="F17" s="47">
        <v>5.399376877335658</v>
      </c>
      <c r="G17" s="47">
        <v>4.720220462001968</v>
      </c>
      <c r="H17" s="47">
        <v>4.156298657419588</v>
      </c>
      <c r="I17" s="47">
        <v>3.8742341004237435</v>
      </c>
      <c r="J17" s="47">
        <v>4.335230145006053</v>
      </c>
      <c r="K17" s="47">
        <v>5.397703426622755</v>
      </c>
      <c r="L17" s="47">
        <v>6.431275357026054</v>
      </c>
      <c r="M17" s="47">
        <v>6.53906257885871</v>
      </c>
      <c r="N17" s="47">
        <v>6.734710809401158</v>
      </c>
      <c r="O17" s="47">
        <v>6.044222013751263</v>
      </c>
      <c r="P17" s="4">
        <f t="shared" si="0"/>
        <v>1980.3459281707378</v>
      </c>
    </row>
    <row r="18" spans="1:16" ht="12.75">
      <c r="A18" s="4">
        <v>79</v>
      </c>
      <c r="B18" t="s">
        <v>42</v>
      </c>
      <c r="C18" t="s">
        <v>10</v>
      </c>
      <c r="D18" s="47">
        <v>4.482034473775464</v>
      </c>
      <c r="E18" s="47">
        <v>4.5235376181000015</v>
      </c>
      <c r="F18" s="47">
        <v>3.94082299409043</v>
      </c>
      <c r="G18" s="47">
        <v>3.6511229052918375</v>
      </c>
      <c r="H18" s="47">
        <v>2.9167034549632986</v>
      </c>
      <c r="I18" s="47">
        <v>2.68288739913496</v>
      </c>
      <c r="J18" s="47">
        <v>2.964528185364487</v>
      </c>
      <c r="K18" s="47">
        <v>3.822513638172113</v>
      </c>
      <c r="L18" s="47">
        <v>4.452361651746466</v>
      </c>
      <c r="M18" s="47">
        <v>4.977749483681025</v>
      </c>
      <c r="N18" s="47">
        <v>5.099601965366723</v>
      </c>
      <c r="O18" s="47">
        <v>4.770114559049873</v>
      </c>
      <c r="P18" s="4">
        <f t="shared" si="0"/>
        <v>1467.3467414149973</v>
      </c>
    </row>
    <row r="19" spans="1:16" ht="12.75">
      <c r="A19" s="4">
        <v>80</v>
      </c>
      <c r="B19" t="s">
        <v>43</v>
      </c>
      <c r="C19" t="s">
        <v>9</v>
      </c>
      <c r="D19" s="47">
        <v>4.81955203731409</v>
      </c>
      <c r="E19" s="47">
        <v>4.690442309597754</v>
      </c>
      <c r="F19" s="47">
        <v>4.442886738308824</v>
      </c>
      <c r="G19" s="47">
        <v>3.6698034593349584</v>
      </c>
      <c r="H19" s="47">
        <v>3.0405441963282813</v>
      </c>
      <c r="I19" s="47">
        <v>2.719744865986682</v>
      </c>
      <c r="J19" s="47">
        <v>3.1490691414174954</v>
      </c>
      <c r="K19" s="47">
        <v>3.847468519191019</v>
      </c>
      <c r="L19" s="47">
        <v>4.6782300790373625</v>
      </c>
      <c r="M19" s="47">
        <v>5.175726939833172</v>
      </c>
      <c r="N19" s="47">
        <v>5.12282402127387</v>
      </c>
      <c r="O19" s="47">
        <v>4.899884489628913</v>
      </c>
      <c r="P19" s="4">
        <f t="shared" si="0"/>
        <v>1527.6795513603986</v>
      </c>
    </row>
    <row r="20" spans="1:16" ht="12.75">
      <c r="A20" s="4">
        <v>93</v>
      </c>
      <c r="B20" t="s">
        <v>47</v>
      </c>
      <c r="C20" t="s">
        <v>5</v>
      </c>
      <c r="D20" s="47">
        <v>4.757508527162224</v>
      </c>
      <c r="E20" s="47">
        <v>4.653196551798413</v>
      </c>
      <c r="F20" s="47">
        <v>4.289043956029181</v>
      </c>
      <c r="G20" s="47">
        <v>3.5945923218459885</v>
      </c>
      <c r="H20" s="47">
        <v>2.9444420317746873</v>
      </c>
      <c r="I20" s="47">
        <v>2.6954468813392207</v>
      </c>
      <c r="J20" s="47">
        <v>3.2332016926094536</v>
      </c>
      <c r="K20" s="47">
        <v>4.037781963578595</v>
      </c>
      <c r="L20" s="47">
        <v>4.60170477863795</v>
      </c>
      <c r="M20" s="47">
        <v>5.256622544006195</v>
      </c>
      <c r="N20" s="47">
        <v>5.204984888289703</v>
      </c>
      <c r="O20" s="47">
        <v>4.823640282682594</v>
      </c>
      <c r="P20" s="4">
        <f t="shared" si="0"/>
        <v>1522.8008404868722</v>
      </c>
    </row>
    <row r="21" spans="1:16" ht="12.75">
      <c r="A21" s="4">
        <v>95</v>
      </c>
      <c r="B21" t="s">
        <v>20</v>
      </c>
      <c r="C21" t="s">
        <v>20</v>
      </c>
      <c r="D21" s="47">
        <v>4.667803920646544</v>
      </c>
      <c r="E21" s="47">
        <v>4.29697573960857</v>
      </c>
      <c r="F21" s="47">
        <v>3.9187411129377017</v>
      </c>
      <c r="G21" s="47">
        <v>3.2436320749637586</v>
      </c>
      <c r="H21" s="47">
        <v>2.835409457103344</v>
      </c>
      <c r="I21" s="47">
        <v>2.9158533564166556</v>
      </c>
      <c r="J21" s="47">
        <v>3.4416914402297554</v>
      </c>
      <c r="K21" s="47">
        <v>4.482476720744813</v>
      </c>
      <c r="L21" s="47">
        <v>4.616056828547529</v>
      </c>
      <c r="M21" s="47">
        <v>5.354288569261873</v>
      </c>
      <c r="N21" s="47">
        <v>5.04379255752332</v>
      </c>
      <c r="O21" s="47">
        <v>4.617822824891781</v>
      </c>
      <c r="P21" s="4">
        <f t="shared" si="0"/>
        <v>1503.760620652868</v>
      </c>
    </row>
    <row r="22" spans="1:16" ht="12.75">
      <c r="A22" s="4">
        <v>98</v>
      </c>
      <c r="B22" t="s">
        <v>48</v>
      </c>
      <c r="C22" t="s">
        <v>4</v>
      </c>
      <c r="D22" s="47">
        <v>4.34229907442366</v>
      </c>
      <c r="E22" s="47">
        <v>4.966618855221492</v>
      </c>
      <c r="F22" s="47">
        <v>4.591322168985101</v>
      </c>
      <c r="G22" s="47">
        <v>3.7808289965127027</v>
      </c>
      <c r="H22" s="47">
        <v>3.0870049530009434</v>
      </c>
      <c r="I22" s="47">
        <v>3.2555058717864185</v>
      </c>
      <c r="J22" s="47">
        <v>3.831327901459648</v>
      </c>
      <c r="K22" s="47">
        <v>4.8717749287464915</v>
      </c>
      <c r="L22" s="47">
        <v>5.265252440042621</v>
      </c>
      <c r="M22" s="47">
        <v>5.969813793152438</v>
      </c>
      <c r="N22" s="47">
        <v>5.738329160331839</v>
      </c>
      <c r="O22" s="47">
        <v>5.0229257905430975</v>
      </c>
      <c r="P22" s="4">
        <f t="shared" si="0"/>
        <v>1663.473348926062</v>
      </c>
    </row>
    <row r="24" spans="3:16" ht="12.75">
      <c r="C24" t="s">
        <v>281</v>
      </c>
      <c r="D24" s="47">
        <f>AVERAGE(D2:D22)</f>
        <v>4.804851095962296</v>
      </c>
      <c r="E24" s="47">
        <f aca="true" t="shared" si="1" ref="E24:O24">AVERAGE(E2:E22)</f>
        <v>4.709499880905754</v>
      </c>
      <c r="F24" s="47">
        <f t="shared" si="1"/>
        <v>4.33696056243838</v>
      </c>
      <c r="G24" s="47">
        <f t="shared" si="1"/>
        <v>3.650511737281888</v>
      </c>
      <c r="H24" s="47">
        <f t="shared" si="1"/>
        <v>3.039591546569166</v>
      </c>
      <c r="I24" s="47">
        <f t="shared" si="1"/>
        <v>2.9026330266407214</v>
      </c>
      <c r="J24" s="47">
        <f t="shared" si="1"/>
        <v>3.3768145611660496</v>
      </c>
      <c r="K24" s="47">
        <f t="shared" si="1"/>
        <v>4.284004137542187</v>
      </c>
      <c r="L24" s="47">
        <f t="shared" si="1"/>
        <v>4.957855914121366</v>
      </c>
      <c r="M24" s="47">
        <f t="shared" si="1"/>
        <v>5.484668861761829</v>
      </c>
      <c r="N24" s="47">
        <f t="shared" si="1"/>
        <v>5.384008691502907</v>
      </c>
      <c r="O24" s="47">
        <f t="shared" si="1"/>
        <v>4.96463009240492</v>
      </c>
      <c r="P24" s="47">
        <f>AVERAGE(P2:P22)</f>
        <v>1577.7534243449572</v>
      </c>
    </row>
    <row r="25" spans="3:16" ht="12.75">
      <c r="C25" t="s">
        <v>282</v>
      </c>
      <c r="D25" s="47">
        <f>MIN(D2:D22)</f>
        <v>4.128305855531062</v>
      </c>
      <c r="E25" s="47">
        <f aca="true" t="shared" si="2" ref="E25:P25">MIN(E2:E22)</f>
        <v>4.1899633362268816</v>
      </c>
      <c r="F25" s="47">
        <f t="shared" si="2"/>
        <v>3.826688072103919</v>
      </c>
      <c r="G25" s="47">
        <f t="shared" si="2"/>
        <v>3.2436320749637586</v>
      </c>
      <c r="H25" s="47">
        <f t="shared" si="2"/>
        <v>2.578855681228581</v>
      </c>
      <c r="I25" s="47">
        <f t="shared" si="2"/>
        <v>2.221264737975228</v>
      </c>
      <c r="J25" s="47">
        <f t="shared" si="2"/>
        <v>2.690506239217004</v>
      </c>
      <c r="K25" s="47">
        <f t="shared" si="2"/>
        <v>3.5056392854586704</v>
      </c>
      <c r="L25" s="47">
        <f t="shared" si="2"/>
        <v>4.193273427569807</v>
      </c>
      <c r="M25" s="47">
        <f t="shared" si="2"/>
        <v>4.6328542687943255</v>
      </c>
      <c r="N25" s="47">
        <f t="shared" si="2"/>
        <v>4.7178853001451735</v>
      </c>
      <c r="O25" s="47">
        <f t="shared" si="2"/>
        <v>4.253495088986089</v>
      </c>
      <c r="P25" s="47">
        <f t="shared" si="2"/>
        <v>1417.5683933738408</v>
      </c>
    </row>
    <row r="26" spans="3:16" ht="12.75">
      <c r="C26" t="s">
        <v>283</v>
      </c>
      <c r="D26" s="47">
        <f>MAX(D2:D22)</f>
        <v>5.772957669394566</v>
      </c>
      <c r="E26" s="47">
        <f aca="true" t="shared" si="3" ref="E26:P26">MAX(E2:E22)</f>
        <v>5.733654067325137</v>
      </c>
      <c r="F26" s="47">
        <f t="shared" si="3"/>
        <v>5.399376877335658</v>
      </c>
      <c r="G26" s="47">
        <f t="shared" si="3"/>
        <v>4.720220462001968</v>
      </c>
      <c r="H26" s="47">
        <f t="shared" si="3"/>
        <v>4.156298657419588</v>
      </c>
      <c r="I26" s="47">
        <f t="shared" si="3"/>
        <v>3.8742341004237435</v>
      </c>
      <c r="J26" s="47">
        <f t="shared" si="3"/>
        <v>4.335230145006053</v>
      </c>
      <c r="K26" s="47">
        <f t="shared" si="3"/>
        <v>5.397703426622755</v>
      </c>
      <c r="L26" s="47">
        <f t="shared" si="3"/>
        <v>6.431275357026054</v>
      </c>
      <c r="M26" s="47">
        <f t="shared" si="3"/>
        <v>6.896157502608176</v>
      </c>
      <c r="N26" s="47">
        <f t="shared" si="3"/>
        <v>6.734710809401158</v>
      </c>
      <c r="O26" s="47">
        <f t="shared" si="3"/>
        <v>6.044222013751263</v>
      </c>
      <c r="P26" s="47">
        <f t="shared" si="3"/>
        <v>1980.3459281707378</v>
      </c>
    </row>
    <row r="27" spans="3:16" ht="12.75">
      <c r="C27" t="s">
        <v>284</v>
      </c>
      <c r="D27" s="47">
        <f>STDEV(D2:D22)</f>
        <v>0.44760161474364096</v>
      </c>
      <c r="E27" s="47">
        <f aca="true" t="shared" si="4" ref="E27:P27">STDEV(E2:E22)</f>
        <v>0.3653393886951801</v>
      </c>
      <c r="F27" s="47">
        <f t="shared" si="4"/>
        <v>0.34816572117970646</v>
      </c>
      <c r="G27" s="47">
        <f t="shared" si="4"/>
        <v>0.30588043896668143</v>
      </c>
      <c r="H27" s="47">
        <f t="shared" si="4"/>
        <v>0.3106234169643458</v>
      </c>
      <c r="I27" s="47">
        <f t="shared" si="4"/>
        <v>0.33518046003069824</v>
      </c>
      <c r="J27" s="47">
        <f t="shared" si="4"/>
        <v>0.39827029461294433</v>
      </c>
      <c r="K27" s="47">
        <f t="shared" si="4"/>
        <v>0.5196380269204339</v>
      </c>
      <c r="L27" s="47">
        <f t="shared" si="4"/>
        <v>0.534234370363092</v>
      </c>
      <c r="M27" s="47">
        <f t="shared" si="4"/>
        <v>0.5526588343553398</v>
      </c>
      <c r="N27" s="47">
        <f t="shared" si="4"/>
        <v>0.5109232690506191</v>
      </c>
      <c r="O27" s="47">
        <f t="shared" si="4"/>
        <v>0.41641735644506533</v>
      </c>
      <c r="P27" s="47">
        <f t="shared" si="4"/>
        <v>133.71707037135278</v>
      </c>
    </row>
    <row r="28" spans="3:16" ht="12.75">
      <c r="C28" t="s">
        <v>285</v>
      </c>
      <c r="D28" s="47">
        <f>D24-(D27/2)</f>
        <v>4.581050288590475</v>
      </c>
      <c r="E28" s="47">
        <f aca="true" t="shared" si="5" ref="E28:P28">E24-(E27/2)</f>
        <v>4.526830186558164</v>
      </c>
      <c r="F28" s="47">
        <f t="shared" si="5"/>
        <v>4.162877701848527</v>
      </c>
      <c r="G28" s="47">
        <f t="shared" si="5"/>
        <v>3.497571517798547</v>
      </c>
      <c r="H28" s="47">
        <f t="shared" si="5"/>
        <v>2.884279838086993</v>
      </c>
      <c r="I28" s="47">
        <f t="shared" si="5"/>
        <v>2.7350427966253723</v>
      </c>
      <c r="J28" s="47">
        <f t="shared" si="5"/>
        <v>3.1776794138595776</v>
      </c>
      <c r="K28" s="47">
        <f t="shared" si="5"/>
        <v>4.02418512408197</v>
      </c>
      <c r="L28" s="47">
        <f t="shared" si="5"/>
        <v>4.690738728939819</v>
      </c>
      <c r="M28" s="47">
        <f t="shared" si="5"/>
        <v>5.208339444584159</v>
      </c>
      <c r="N28" s="47">
        <f t="shared" si="5"/>
        <v>5.128547056977597</v>
      </c>
      <c r="O28" s="47">
        <f t="shared" si="5"/>
        <v>4.7564214141823875</v>
      </c>
      <c r="P28" s="47">
        <f t="shared" si="5"/>
        <v>1510.8948891592809</v>
      </c>
    </row>
    <row r="29" spans="3:16" ht="12.75">
      <c r="C29" t="s">
        <v>286</v>
      </c>
      <c r="D29" s="47">
        <f>D24+(D27/2)</f>
        <v>5.028651903334117</v>
      </c>
      <c r="E29" s="47">
        <f aca="true" t="shared" si="6" ref="E29:P29">E24+(E27/2)</f>
        <v>4.892169575253344</v>
      </c>
      <c r="F29" s="47">
        <f t="shared" si="6"/>
        <v>4.511043423028233</v>
      </c>
      <c r="G29" s="47">
        <f t="shared" si="6"/>
        <v>3.8034519567652287</v>
      </c>
      <c r="H29" s="47">
        <f t="shared" si="6"/>
        <v>3.194903255051339</v>
      </c>
      <c r="I29" s="47">
        <f t="shared" si="6"/>
        <v>3.0702232566560705</v>
      </c>
      <c r="J29" s="47">
        <f t="shared" si="6"/>
        <v>3.5759497084725216</v>
      </c>
      <c r="K29" s="47">
        <f t="shared" si="6"/>
        <v>4.543823151002404</v>
      </c>
      <c r="L29" s="47">
        <f t="shared" si="6"/>
        <v>5.224973099302912</v>
      </c>
      <c r="M29" s="47">
        <f t="shared" si="6"/>
        <v>5.760998278939499</v>
      </c>
      <c r="N29" s="47">
        <f t="shared" si="6"/>
        <v>5.639470326028217</v>
      </c>
      <c r="O29" s="47">
        <f t="shared" si="6"/>
        <v>5.172838770627452</v>
      </c>
      <c r="P29" s="47">
        <f t="shared" si="6"/>
        <v>1644.6119595306336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2" sqref="A2:A30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5" width="5.57421875" style="3" bestFit="1" customWidth="1"/>
    <col min="16" max="16" width="7.28125" style="3" bestFit="1" customWidth="1"/>
  </cols>
  <sheetData>
    <row r="1" spans="1:16" ht="12.75">
      <c r="A1" s="1" t="s">
        <v>0</v>
      </c>
      <c r="B1" s="1" t="s">
        <v>1</v>
      </c>
      <c r="C1" s="1" t="s">
        <v>2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  <c r="J1" s="7" t="s">
        <v>55</v>
      </c>
      <c r="K1" s="7" t="s">
        <v>56</v>
      </c>
      <c r="L1" s="7" t="s">
        <v>57</v>
      </c>
      <c r="M1" s="7" t="s">
        <v>58</v>
      </c>
      <c r="N1" s="7" t="s">
        <v>59</v>
      </c>
      <c r="O1" s="7" t="s">
        <v>60</v>
      </c>
      <c r="P1" s="7" t="s">
        <v>61</v>
      </c>
    </row>
    <row r="2" spans="1:16" ht="12.75">
      <c r="A2">
        <v>7</v>
      </c>
      <c r="B2" t="s">
        <v>6</v>
      </c>
      <c r="C2" t="s">
        <v>7</v>
      </c>
      <c r="D2" s="3">
        <v>22.9</v>
      </c>
      <c r="E2" s="3">
        <v>23.5</v>
      </c>
      <c r="F2" s="3">
        <v>23.2</v>
      </c>
      <c r="G2" s="3">
        <v>21.7</v>
      </c>
      <c r="H2" s="3">
        <v>19.4</v>
      </c>
      <c r="I2" s="3">
        <v>16.4</v>
      </c>
      <c r="J2" s="3">
        <v>16.5</v>
      </c>
      <c r="K2" s="3">
        <v>17.6</v>
      </c>
      <c r="L2" s="3">
        <v>19.5</v>
      </c>
      <c r="M2" s="3">
        <v>22.4</v>
      </c>
      <c r="N2" s="3">
        <v>23.8</v>
      </c>
      <c r="O2" s="3">
        <v>23.5</v>
      </c>
      <c r="P2" s="3">
        <v>21.6</v>
      </c>
    </row>
    <row r="3" spans="1:16" ht="12.75">
      <c r="A3">
        <v>14</v>
      </c>
      <c r="B3" t="s">
        <v>11</v>
      </c>
      <c r="C3" t="s">
        <v>3</v>
      </c>
      <c r="D3" s="3">
        <v>23.7</v>
      </c>
      <c r="E3" s="3">
        <v>23.5</v>
      </c>
      <c r="F3" s="3">
        <v>20.7</v>
      </c>
      <c r="G3" s="3">
        <v>19.4</v>
      </c>
      <c r="H3" s="3">
        <v>16.1</v>
      </c>
      <c r="I3" s="3">
        <v>13.3</v>
      </c>
      <c r="J3" s="3">
        <v>13.5</v>
      </c>
      <c r="K3" s="3">
        <v>17.3</v>
      </c>
      <c r="L3" s="3">
        <v>20.4</v>
      </c>
      <c r="M3" s="3">
        <v>21.4</v>
      </c>
      <c r="N3" s="3">
        <v>23.3</v>
      </c>
      <c r="O3" s="3">
        <v>24.1</v>
      </c>
      <c r="P3" s="3">
        <v>21.9</v>
      </c>
    </row>
    <row r="4" spans="1:16" ht="12.75">
      <c r="A4">
        <v>16</v>
      </c>
      <c r="B4" t="s">
        <v>12</v>
      </c>
      <c r="C4" t="s">
        <v>13</v>
      </c>
      <c r="D4" s="3">
        <v>27</v>
      </c>
      <c r="E4" s="3">
        <v>26.1</v>
      </c>
      <c r="F4" s="3">
        <v>25.7</v>
      </c>
      <c r="G4" s="3">
        <v>25</v>
      </c>
      <c r="H4" s="3">
        <v>21.2</v>
      </c>
      <c r="I4" s="3">
        <v>20.2</v>
      </c>
      <c r="J4" s="3">
        <v>20</v>
      </c>
      <c r="K4" s="3">
        <v>22.7</v>
      </c>
      <c r="L4" s="3">
        <v>23.2</v>
      </c>
      <c r="M4" s="3">
        <v>23.8</v>
      </c>
      <c r="N4" s="3">
        <v>23.5</v>
      </c>
      <c r="O4" s="3">
        <v>23.2</v>
      </c>
      <c r="P4" s="3">
        <v>24.8</v>
      </c>
    </row>
    <row r="5" spans="1:16" ht="12.75">
      <c r="A5">
        <v>17</v>
      </c>
      <c r="B5" t="s">
        <v>14</v>
      </c>
      <c r="C5" t="s">
        <v>15</v>
      </c>
      <c r="D5" s="3">
        <v>17.9</v>
      </c>
      <c r="E5" s="3">
        <v>17.9</v>
      </c>
      <c r="F5" s="3">
        <v>17.4</v>
      </c>
      <c r="G5" s="3">
        <v>16</v>
      </c>
      <c r="H5" s="3">
        <v>15.7</v>
      </c>
      <c r="I5" s="3">
        <v>11.4</v>
      </c>
      <c r="J5" s="3">
        <v>12.3</v>
      </c>
      <c r="K5" s="3">
        <v>14</v>
      </c>
      <c r="L5" s="3">
        <v>14.6</v>
      </c>
      <c r="M5" s="3">
        <v>14</v>
      </c>
      <c r="N5" s="3">
        <v>16.2</v>
      </c>
      <c r="O5" s="3">
        <v>18.4</v>
      </c>
      <c r="P5" s="3">
        <v>16.6</v>
      </c>
    </row>
    <row r="6" spans="1:16" ht="12.75">
      <c r="A6">
        <v>18</v>
      </c>
      <c r="B6" t="s">
        <v>16</v>
      </c>
      <c r="C6" t="s">
        <v>17</v>
      </c>
      <c r="D6" s="3">
        <v>23.7</v>
      </c>
      <c r="E6" s="3">
        <v>24.3</v>
      </c>
      <c r="F6" s="3">
        <v>23.8</v>
      </c>
      <c r="G6" s="3">
        <v>21.8</v>
      </c>
      <c r="H6" s="3">
        <v>19.9</v>
      </c>
      <c r="I6" s="3">
        <v>17.7</v>
      </c>
      <c r="J6" s="3">
        <v>16.6</v>
      </c>
      <c r="K6" s="3">
        <v>20.8</v>
      </c>
      <c r="L6" s="3">
        <v>21.5</v>
      </c>
      <c r="M6" s="3">
        <v>22.8</v>
      </c>
      <c r="N6" s="3">
        <v>23.3</v>
      </c>
      <c r="O6" s="3">
        <v>24.4</v>
      </c>
      <c r="P6" s="3">
        <v>23.2</v>
      </c>
    </row>
    <row r="7" spans="1:16" ht="12.75">
      <c r="A7">
        <v>24</v>
      </c>
      <c r="B7" t="s">
        <v>18</v>
      </c>
      <c r="C7" t="s">
        <v>10</v>
      </c>
      <c r="D7" s="3">
        <v>26.3</v>
      </c>
      <c r="E7" s="3">
        <v>26</v>
      </c>
      <c r="F7" s="3">
        <v>26.1</v>
      </c>
      <c r="G7" s="3">
        <v>24.3</v>
      </c>
      <c r="H7" s="3">
        <v>19.8</v>
      </c>
      <c r="I7" s="3">
        <v>19.2</v>
      </c>
      <c r="J7" s="3">
        <v>17.2</v>
      </c>
      <c r="K7" s="3">
        <v>20.8</v>
      </c>
      <c r="L7" s="3">
        <v>21.9</v>
      </c>
      <c r="M7" s="3">
        <v>24.9</v>
      </c>
      <c r="N7" s="3">
        <v>25.3</v>
      </c>
      <c r="O7" s="3">
        <v>24.8</v>
      </c>
      <c r="P7" s="3">
        <v>23.7</v>
      </c>
    </row>
    <row r="8" spans="1:16" ht="12.75">
      <c r="A8">
        <v>26</v>
      </c>
      <c r="B8" t="s">
        <v>19</v>
      </c>
      <c r="C8" t="s">
        <v>5</v>
      </c>
      <c r="D8" s="3">
        <v>25.6</v>
      </c>
      <c r="E8" s="3">
        <v>25.2</v>
      </c>
      <c r="F8" s="3">
        <v>25.5</v>
      </c>
      <c r="G8" s="3">
        <v>22.8</v>
      </c>
      <c r="H8" s="3">
        <v>20.1</v>
      </c>
      <c r="I8" s="3">
        <v>17.7</v>
      </c>
      <c r="J8" s="3">
        <v>17.2</v>
      </c>
      <c r="K8" s="3">
        <v>20.4</v>
      </c>
      <c r="L8" s="3">
        <v>22.1</v>
      </c>
      <c r="M8" s="3">
        <v>24.3</v>
      </c>
      <c r="N8" s="3">
        <v>24.7</v>
      </c>
      <c r="O8" s="3">
        <v>25.1</v>
      </c>
      <c r="P8" s="3">
        <v>22.9</v>
      </c>
    </row>
    <row r="9" spans="1:16" ht="12.75">
      <c r="A9">
        <v>28</v>
      </c>
      <c r="B9" t="s">
        <v>21</v>
      </c>
      <c r="C9" t="s">
        <v>5</v>
      </c>
      <c r="D9" s="3">
        <v>23.5</v>
      </c>
      <c r="E9" s="3">
        <v>24.3</v>
      </c>
      <c r="F9" s="3">
        <v>24.1</v>
      </c>
      <c r="G9" s="3">
        <v>21.4</v>
      </c>
      <c r="H9" s="3">
        <v>16.4</v>
      </c>
      <c r="I9" s="3">
        <v>15.4</v>
      </c>
      <c r="J9" s="3">
        <v>13.6</v>
      </c>
      <c r="K9" s="3">
        <v>19.5</v>
      </c>
      <c r="L9" s="3">
        <v>14.4</v>
      </c>
      <c r="M9" s="3">
        <v>23.1</v>
      </c>
      <c r="N9" s="3">
        <v>24.4</v>
      </c>
      <c r="O9" s="3">
        <v>21.9</v>
      </c>
      <c r="P9" s="3">
        <v>22.5</v>
      </c>
    </row>
    <row r="10" spans="1:16" ht="12.75">
      <c r="A10">
        <v>44</v>
      </c>
      <c r="B10" t="s">
        <v>22</v>
      </c>
      <c r="C10" t="s">
        <v>8</v>
      </c>
      <c r="D10" s="3">
        <v>21.1</v>
      </c>
      <c r="E10" s="3">
        <v>19</v>
      </c>
      <c r="F10" s="3">
        <v>20.9</v>
      </c>
      <c r="G10" s="3">
        <v>19.2</v>
      </c>
      <c r="H10" s="3">
        <v>17.3</v>
      </c>
      <c r="I10" s="3">
        <v>15.1</v>
      </c>
      <c r="J10" s="3">
        <v>15.1</v>
      </c>
      <c r="K10" s="3">
        <v>15.8</v>
      </c>
      <c r="L10" s="3">
        <v>18.4</v>
      </c>
      <c r="M10" s="3">
        <v>19.7</v>
      </c>
      <c r="N10" s="3">
        <v>19.6</v>
      </c>
      <c r="O10" s="3">
        <v>21.1</v>
      </c>
      <c r="P10" s="3">
        <v>19.8</v>
      </c>
    </row>
    <row r="11" spans="1:16" ht="12.75">
      <c r="A11">
        <v>47</v>
      </c>
      <c r="B11" t="s">
        <v>23</v>
      </c>
      <c r="C11" t="s">
        <v>24</v>
      </c>
      <c r="D11" s="3">
        <v>26.1</v>
      </c>
      <c r="E11" s="3">
        <v>25.7</v>
      </c>
      <c r="F11" s="3">
        <v>26.1</v>
      </c>
      <c r="G11" s="3">
        <v>24.3</v>
      </c>
      <c r="H11" s="3">
        <v>20.2</v>
      </c>
      <c r="I11" s="3">
        <v>17.2</v>
      </c>
      <c r="J11" s="3">
        <v>17.2</v>
      </c>
      <c r="K11" s="3">
        <v>21.1</v>
      </c>
      <c r="L11" s="3">
        <v>21.9</v>
      </c>
      <c r="M11" s="3">
        <v>25.1</v>
      </c>
      <c r="N11" s="3">
        <v>25.5</v>
      </c>
      <c r="O11" s="3">
        <v>26.3</v>
      </c>
      <c r="P11" s="3">
        <v>23.8</v>
      </c>
    </row>
    <row r="12" spans="1:16" ht="12.75">
      <c r="A12">
        <v>51</v>
      </c>
      <c r="B12" t="s">
        <v>25</v>
      </c>
      <c r="C12" t="s">
        <v>4</v>
      </c>
      <c r="D12" s="3">
        <v>24.7</v>
      </c>
      <c r="E12" s="3">
        <v>24.9</v>
      </c>
      <c r="F12" s="3">
        <v>24.2</v>
      </c>
      <c r="G12" s="3">
        <v>22.7</v>
      </c>
      <c r="H12" s="3">
        <v>20.6</v>
      </c>
      <c r="I12" s="3">
        <v>18.2</v>
      </c>
      <c r="J12" s="3">
        <v>18.5</v>
      </c>
      <c r="K12" s="3">
        <v>19.9</v>
      </c>
      <c r="L12" s="3">
        <v>21.7</v>
      </c>
      <c r="M12" s="3">
        <v>23.8</v>
      </c>
      <c r="N12" s="3">
        <v>25.7</v>
      </c>
      <c r="O12" s="3">
        <v>25.1</v>
      </c>
      <c r="P12" s="3">
        <v>23.7</v>
      </c>
    </row>
    <row r="13" spans="1:16" ht="12.75">
      <c r="A13">
        <v>57</v>
      </c>
      <c r="B13" t="s">
        <v>27</v>
      </c>
      <c r="C13" t="s">
        <v>20</v>
      </c>
      <c r="D13" s="3">
        <v>20.8</v>
      </c>
      <c r="E13" s="3">
        <v>19.2</v>
      </c>
      <c r="F13" s="3">
        <v>18.8</v>
      </c>
      <c r="G13" s="3">
        <v>16.1</v>
      </c>
      <c r="H13" s="3">
        <v>17.1</v>
      </c>
      <c r="I13" s="3">
        <v>14</v>
      </c>
      <c r="J13" s="3">
        <v>12.3</v>
      </c>
      <c r="K13" s="3">
        <v>15</v>
      </c>
      <c r="L13" s="3">
        <v>16.6</v>
      </c>
      <c r="M13" s="3">
        <v>18</v>
      </c>
      <c r="N13" s="3">
        <v>19.1</v>
      </c>
      <c r="O13" s="3">
        <v>19.9</v>
      </c>
      <c r="P13" s="3">
        <v>18.1</v>
      </c>
    </row>
    <row r="14" spans="1:16" ht="12.75">
      <c r="A14">
        <v>59</v>
      </c>
      <c r="B14" t="s">
        <v>28</v>
      </c>
      <c r="C14" t="s">
        <v>29</v>
      </c>
      <c r="D14" s="3">
        <v>20.4</v>
      </c>
      <c r="E14" s="3">
        <v>25.4</v>
      </c>
      <c r="F14" s="3">
        <v>24.9</v>
      </c>
      <c r="G14" s="3">
        <v>23.1</v>
      </c>
      <c r="H14" s="3">
        <v>19.8</v>
      </c>
      <c r="I14" s="3">
        <v>18.6</v>
      </c>
      <c r="J14" s="3">
        <v>15.8</v>
      </c>
      <c r="K14" s="3">
        <v>19.7</v>
      </c>
      <c r="L14" s="3">
        <v>22.6</v>
      </c>
      <c r="M14" s="3">
        <v>23.3</v>
      </c>
      <c r="N14" s="3">
        <v>25.6</v>
      </c>
      <c r="O14" s="3">
        <v>17.3</v>
      </c>
      <c r="P14" s="3">
        <v>23.5</v>
      </c>
    </row>
    <row r="15" spans="1:16" ht="12.75">
      <c r="A15">
        <v>63</v>
      </c>
      <c r="B15" t="s">
        <v>30</v>
      </c>
      <c r="C15" t="s">
        <v>3</v>
      </c>
      <c r="D15" s="3">
        <v>25.9</v>
      </c>
      <c r="E15" s="3">
        <v>25.6</v>
      </c>
      <c r="F15" s="3">
        <v>24.2</v>
      </c>
      <c r="G15" s="3">
        <v>21.6</v>
      </c>
      <c r="H15" s="3">
        <v>20.5</v>
      </c>
      <c r="I15" s="3">
        <v>18</v>
      </c>
      <c r="J15" s="3">
        <v>18.7</v>
      </c>
      <c r="K15" s="3">
        <v>20.8</v>
      </c>
      <c r="L15" s="3">
        <v>24.2</v>
      </c>
      <c r="M15" s="3">
        <v>25.6</v>
      </c>
      <c r="N15" s="3">
        <v>26.2</v>
      </c>
      <c r="O15" s="3">
        <v>26.2</v>
      </c>
      <c r="P15" s="3">
        <v>24.3</v>
      </c>
    </row>
    <row r="16" spans="1:16" ht="12.75">
      <c r="A16">
        <v>68</v>
      </c>
      <c r="B16" t="s">
        <v>32</v>
      </c>
      <c r="C16" t="s">
        <v>24</v>
      </c>
      <c r="D16" s="3">
        <v>24</v>
      </c>
      <c r="E16" s="3">
        <v>24</v>
      </c>
      <c r="F16" s="3">
        <v>23.8</v>
      </c>
      <c r="G16" s="3">
        <v>21</v>
      </c>
      <c r="H16" s="3">
        <v>19.1</v>
      </c>
      <c r="I16" s="3">
        <v>15</v>
      </c>
      <c r="J16" s="3">
        <v>15.9</v>
      </c>
      <c r="K16" s="3">
        <v>18</v>
      </c>
      <c r="L16" s="3">
        <v>21.4</v>
      </c>
      <c r="M16" s="3">
        <v>23.9</v>
      </c>
      <c r="N16" s="3">
        <v>22.4</v>
      </c>
      <c r="O16" s="3">
        <v>23.1</v>
      </c>
      <c r="P16" s="3">
        <v>22.4</v>
      </c>
    </row>
    <row r="17" spans="1:16" ht="12.75">
      <c r="A17">
        <v>69</v>
      </c>
      <c r="B17" t="s">
        <v>33</v>
      </c>
      <c r="C17" t="s">
        <v>3</v>
      </c>
      <c r="D17" s="3">
        <v>25.5</v>
      </c>
      <c r="E17" s="3">
        <v>25</v>
      </c>
      <c r="F17" s="3">
        <v>24.6</v>
      </c>
      <c r="G17" s="3">
        <v>21.1</v>
      </c>
      <c r="H17" s="3">
        <v>15.4</v>
      </c>
      <c r="I17" s="3">
        <v>15</v>
      </c>
      <c r="J17" s="3">
        <v>14.6</v>
      </c>
      <c r="K17" s="3">
        <v>19</v>
      </c>
      <c r="L17" s="3">
        <v>21.5</v>
      </c>
      <c r="M17" s="3">
        <v>23.7</v>
      </c>
      <c r="N17" s="3">
        <v>25.4</v>
      </c>
      <c r="O17" s="3">
        <v>25.6</v>
      </c>
      <c r="P17" s="3">
        <v>22.6</v>
      </c>
    </row>
    <row r="18" spans="1:16" ht="12.75">
      <c r="A18">
        <v>70</v>
      </c>
      <c r="B18" t="s">
        <v>34</v>
      </c>
      <c r="C18" t="s">
        <v>20</v>
      </c>
      <c r="D18" s="3">
        <v>15.8</v>
      </c>
      <c r="E18" s="3">
        <v>13.5</v>
      </c>
      <c r="F18" s="3">
        <v>13.2</v>
      </c>
      <c r="G18" s="3">
        <v>15.1</v>
      </c>
      <c r="H18" s="3">
        <v>13.2</v>
      </c>
      <c r="I18" s="3">
        <v>13.3</v>
      </c>
      <c r="J18" s="3">
        <v>12.4</v>
      </c>
      <c r="K18" s="3">
        <v>13.2</v>
      </c>
      <c r="L18" s="3">
        <v>13.8</v>
      </c>
      <c r="M18" s="3">
        <v>10</v>
      </c>
      <c r="N18" s="3">
        <v>11.4</v>
      </c>
      <c r="O18" s="3">
        <v>16.6</v>
      </c>
      <c r="P18" s="3">
        <v>15</v>
      </c>
    </row>
    <row r="19" spans="1:16" ht="12.75">
      <c r="A19">
        <v>75</v>
      </c>
      <c r="B19" t="s">
        <v>37</v>
      </c>
      <c r="C19" t="s">
        <v>9</v>
      </c>
      <c r="D19" s="3">
        <v>21.8</v>
      </c>
      <c r="E19" s="3">
        <v>22.4</v>
      </c>
      <c r="F19" s="3">
        <v>21.9</v>
      </c>
      <c r="G19" s="3">
        <v>19.4</v>
      </c>
      <c r="H19" s="3">
        <v>18.6</v>
      </c>
      <c r="I19" s="3">
        <v>16.5</v>
      </c>
      <c r="J19" s="3">
        <v>15.4</v>
      </c>
      <c r="K19" s="3">
        <v>17.7</v>
      </c>
      <c r="L19" s="3">
        <v>19.8</v>
      </c>
      <c r="M19" s="3">
        <v>21.3</v>
      </c>
      <c r="N19" s="3">
        <v>21.4</v>
      </c>
      <c r="O19" s="3">
        <v>21.1</v>
      </c>
      <c r="P19" s="3">
        <v>20.8</v>
      </c>
    </row>
    <row r="20" spans="1:16" ht="12.75">
      <c r="A20">
        <v>76</v>
      </c>
      <c r="B20" t="s">
        <v>38</v>
      </c>
      <c r="C20" t="s">
        <v>36</v>
      </c>
      <c r="D20" s="3">
        <v>22.9</v>
      </c>
      <c r="E20" s="3">
        <v>23</v>
      </c>
      <c r="F20" s="3">
        <v>22.9</v>
      </c>
      <c r="G20" s="3">
        <v>19.9</v>
      </c>
      <c r="H20" s="3">
        <v>16.5</v>
      </c>
      <c r="I20" s="3">
        <v>14.4</v>
      </c>
      <c r="J20" s="3">
        <v>15</v>
      </c>
      <c r="K20" s="3">
        <v>16.8</v>
      </c>
      <c r="L20" s="3">
        <v>20.6</v>
      </c>
      <c r="M20" s="3">
        <v>23.8</v>
      </c>
      <c r="N20" s="3">
        <v>25.1</v>
      </c>
      <c r="O20" s="3">
        <v>24.2</v>
      </c>
      <c r="P20" s="3">
        <v>22.1</v>
      </c>
    </row>
    <row r="21" spans="1:16" ht="12.75">
      <c r="A21">
        <v>77</v>
      </c>
      <c r="B21" t="s">
        <v>39</v>
      </c>
      <c r="C21" t="s">
        <v>13</v>
      </c>
      <c r="D21" s="3">
        <v>24.4</v>
      </c>
      <c r="E21" s="3">
        <v>23</v>
      </c>
      <c r="F21" s="3">
        <v>22.8</v>
      </c>
      <c r="G21" s="3">
        <v>21.2</v>
      </c>
      <c r="H21" s="3">
        <v>17.6</v>
      </c>
      <c r="I21" s="3">
        <v>18</v>
      </c>
      <c r="J21" s="3">
        <v>16.2</v>
      </c>
      <c r="K21" s="3">
        <v>19.7</v>
      </c>
      <c r="L21" s="3">
        <v>21.8</v>
      </c>
      <c r="M21" s="3">
        <v>23.5</v>
      </c>
      <c r="N21" s="3">
        <v>24.9</v>
      </c>
      <c r="O21" s="3">
        <v>23.6</v>
      </c>
      <c r="P21" s="3">
        <v>21.8</v>
      </c>
    </row>
    <row r="22" spans="1:16" ht="12.75">
      <c r="A22">
        <v>78</v>
      </c>
      <c r="B22" t="s">
        <v>40</v>
      </c>
      <c r="C22" t="s">
        <v>41</v>
      </c>
      <c r="D22" s="3">
        <v>27.1</v>
      </c>
      <c r="E22" s="3">
        <v>27.1</v>
      </c>
      <c r="F22" s="3">
        <v>26.8</v>
      </c>
      <c r="G22" s="3">
        <v>26.1</v>
      </c>
      <c r="H22" s="3">
        <v>23.9</v>
      </c>
      <c r="I22" s="3">
        <v>23.1</v>
      </c>
      <c r="J22" s="3">
        <v>21.9</v>
      </c>
      <c r="K22" s="3">
        <v>24.8</v>
      </c>
      <c r="L22" s="3">
        <v>20</v>
      </c>
      <c r="M22" s="3">
        <v>22.2</v>
      </c>
      <c r="N22" s="3">
        <v>27.2</v>
      </c>
      <c r="O22" s="3">
        <v>27.6</v>
      </c>
      <c r="P22" s="3">
        <v>26.3</v>
      </c>
    </row>
    <row r="23" spans="1:16" ht="12.75">
      <c r="A23">
        <v>79</v>
      </c>
      <c r="B23" t="s">
        <v>42</v>
      </c>
      <c r="C23" t="s">
        <v>10</v>
      </c>
      <c r="D23" s="3">
        <v>24.8</v>
      </c>
      <c r="E23" s="3">
        <v>24.5</v>
      </c>
      <c r="F23" s="3">
        <v>23.6</v>
      </c>
      <c r="G23" s="3">
        <v>23</v>
      </c>
      <c r="H23" s="3">
        <v>17.6</v>
      </c>
      <c r="I23" s="3">
        <v>16</v>
      </c>
      <c r="J23" s="3">
        <v>17.5</v>
      </c>
      <c r="K23" s="3">
        <v>19.6</v>
      </c>
      <c r="L23" s="3">
        <v>20.6</v>
      </c>
      <c r="M23" s="3">
        <v>22.2</v>
      </c>
      <c r="N23" s="3">
        <v>24.6</v>
      </c>
      <c r="O23" s="3">
        <v>25</v>
      </c>
      <c r="P23" s="3">
        <v>22.9</v>
      </c>
    </row>
    <row r="24" spans="1:16" ht="12.75">
      <c r="A24">
        <v>80</v>
      </c>
      <c r="B24" t="s">
        <v>43</v>
      </c>
      <c r="C24" t="s">
        <v>9</v>
      </c>
      <c r="D24" s="3">
        <v>24.8</v>
      </c>
      <c r="E24" s="3">
        <v>24.4</v>
      </c>
      <c r="F24" s="3">
        <v>24</v>
      </c>
      <c r="G24" s="3">
        <v>22.8</v>
      </c>
      <c r="H24" s="3">
        <v>19</v>
      </c>
      <c r="I24" s="3">
        <v>17.5</v>
      </c>
      <c r="J24" s="3">
        <v>15.5</v>
      </c>
      <c r="K24" s="3">
        <v>18.7</v>
      </c>
      <c r="L24" s="3">
        <v>20.7</v>
      </c>
      <c r="M24" s="3">
        <v>23.4</v>
      </c>
      <c r="N24" s="3">
        <v>21</v>
      </c>
      <c r="O24" s="3">
        <v>24.1</v>
      </c>
      <c r="P24" s="3">
        <v>22</v>
      </c>
    </row>
    <row r="25" spans="1:16" ht="12.75">
      <c r="A25">
        <v>81</v>
      </c>
      <c r="B25" t="s">
        <v>44</v>
      </c>
      <c r="C25" t="s">
        <v>24</v>
      </c>
      <c r="D25" s="3">
        <v>25.6</v>
      </c>
      <c r="E25" s="3">
        <v>25.3</v>
      </c>
      <c r="F25" s="3">
        <v>25.8</v>
      </c>
      <c r="G25" s="3">
        <v>25.3</v>
      </c>
      <c r="H25" s="3">
        <v>21.5</v>
      </c>
      <c r="I25" s="3">
        <v>19.5</v>
      </c>
      <c r="J25" s="3">
        <v>18.4</v>
      </c>
      <c r="K25" s="3">
        <v>20.4</v>
      </c>
      <c r="L25" s="3">
        <v>22.1</v>
      </c>
      <c r="M25" s="3">
        <v>24.6</v>
      </c>
      <c r="N25" s="3">
        <v>24.8</v>
      </c>
      <c r="O25" s="3">
        <v>26.2</v>
      </c>
      <c r="P25" s="3">
        <v>24.1</v>
      </c>
    </row>
    <row r="26" spans="1:16" ht="12.75">
      <c r="A26">
        <v>84</v>
      </c>
      <c r="B26" t="s">
        <v>45</v>
      </c>
      <c r="C26" t="s">
        <v>13</v>
      </c>
      <c r="D26" s="3">
        <v>22.6</v>
      </c>
      <c r="E26" s="3">
        <v>23.2</v>
      </c>
      <c r="F26" s="3">
        <v>22.8</v>
      </c>
      <c r="G26" s="3">
        <v>20.8</v>
      </c>
      <c r="H26" s="3">
        <v>18.2</v>
      </c>
      <c r="I26" s="3">
        <v>17</v>
      </c>
      <c r="J26" s="3">
        <v>17.2</v>
      </c>
      <c r="K26" s="3">
        <v>18.6</v>
      </c>
      <c r="L26" s="3">
        <v>18.2</v>
      </c>
      <c r="M26" s="3">
        <v>21.3</v>
      </c>
      <c r="N26" s="3">
        <v>20.7</v>
      </c>
      <c r="O26" s="3">
        <v>23.3</v>
      </c>
      <c r="P26" s="3">
        <v>20.4</v>
      </c>
    </row>
    <row r="27" spans="1:16" ht="12.75">
      <c r="A27">
        <v>87</v>
      </c>
      <c r="B27" t="s">
        <v>46</v>
      </c>
      <c r="C27" t="s">
        <v>8</v>
      </c>
      <c r="D27" s="3">
        <v>18.9</v>
      </c>
      <c r="E27" s="3">
        <v>18.1</v>
      </c>
      <c r="F27" s="3">
        <v>17.4</v>
      </c>
      <c r="G27" s="3">
        <v>17</v>
      </c>
      <c r="H27" s="3">
        <v>14.6</v>
      </c>
      <c r="I27" s="3">
        <v>14.2</v>
      </c>
      <c r="J27" s="3">
        <v>11.5</v>
      </c>
      <c r="K27" s="3">
        <v>15.6</v>
      </c>
      <c r="L27" s="3">
        <v>15.2</v>
      </c>
      <c r="M27" s="3">
        <v>17.6</v>
      </c>
      <c r="N27" s="3">
        <v>18.5</v>
      </c>
      <c r="O27" s="3">
        <v>18.9</v>
      </c>
      <c r="P27" s="3">
        <v>17.1</v>
      </c>
    </row>
    <row r="28" spans="1:16" ht="12.75">
      <c r="A28">
        <v>93</v>
      </c>
      <c r="B28" t="s">
        <v>47</v>
      </c>
      <c r="C28" t="s">
        <v>5</v>
      </c>
      <c r="D28" s="3">
        <v>22.6</v>
      </c>
      <c r="E28" s="3">
        <v>24.1</v>
      </c>
      <c r="F28" s="3">
        <v>24.2</v>
      </c>
      <c r="G28" s="3">
        <v>21.6</v>
      </c>
      <c r="H28" s="3">
        <v>19</v>
      </c>
      <c r="I28" s="3">
        <v>15.6</v>
      </c>
      <c r="J28" s="3">
        <v>18</v>
      </c>
      <c r="K28" s="3">
        <v>20</v>
      </c>
      <c r="L28" s="3">
        <v>21.5</v>
      </c>
      <c r="M28" s="3">
        <v>23.4</v>
      </c>
      <c r="N28" s="3">
        <v>24.4</v>
      </c>
      <c r="O28" s="3">
        <v>24.5</v>
      </c>
      <c r="P28" s="3">
        <v>22.9</v>
      </c>
    </row>
    <row r="29" spans="1:16" ht="12.75">
      <c r="A29">
        <v>95</v>
      </c>
      <c r="B29" t="s">
        <v>20</v>
      </c>
      <c r="C29" t="s">
        <v>20</v>
      </c>
      <c r="D29" s="3">
        <v>16.9</v>
      </c>
      <c r="E29" s="3">
        <v>16.9</v>
      </c>
      <c r="F29" s="3">
        <v>15.2</v>
      </c>
      <c r="G29" s="3">
        <v>13.5</v>
      </c>
      <c r="H29" s="3">
        <v>11.7</v>
      </c>
      <c r="I29" s="3">
        <v>10.9</v>
      </c>
      <c r="J29" s="3">
        <v>11.7</v>
      </c>
      <c r="K29" s="3">
        <v>12</v>
      </c>
      <c r="L29" s="3">
        <v>13.3</v>
      </c>
      <c r="M29" s="3">
        <v>14.4</v>
      </c>
      <c r="N29" s="3">
        <v>16</v>
      </c>
      <c r="O29" s="3">
        <v>17.2</v>
      </c>
      <c r="P29" s="3">
        <v>14.9</v>
      </c>
    </row>
    <row r="30" spans="1:16" ht="12.75">
      <c r="A30">
        <v>98</v>
      </c>
      <c r="B30" t="s">
        <v>48</v>
      </c>
      <c r="C30" t="s">
        <v>4</v>
      </c>
      <c r="D30" s="3">
        <v>19</v>
      </c>
      <c r="E30" s="3">
        <v>24.4</v>
      </c>
      <c r="F30" s="3">
        <v>24</v>
      </c>
      <c r="G30" s="3">
        <v>22.7</v>
      </c>
      <c r="H30" s="3">
        <v>18.5</v>
      </c>
      <c r="I30" s="3">
        <v>18</v>
      </c>
      <c r="J30" s="3">
        <v>15.6</v>
      </c>
      <c r="K30" s="3">
        <v>14.7</v>
      </c>
      <c r="L30" s="3">
        <v>20.9</v>
      </c>
      <c r="M30" s="3">
        <v>23.6</v>
      </c>
      <c r="N30" s="3">
        <v>24</v>
      </c>
      <c r="O30" s="3">
        <v>21.3</v>
      </c>
      <c r="P30" s="3">
        <v>22.4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G19" sqref="G19"/>
    </sheetView>
  </sheetViews>
  <sheetFormatPr defaultColWidth="9.140625" defaultRowHeight="12.75"/>
  <cols>
    <col min="1" max="1" width="3.00390625" style="4" bestFit="1" customWidth="1"/>
    <col min="2" max="2" width="21.57421875" style="0" bestFit="1" customWidth="1"/>
    <col min="3" max="3" width="13.7109375" style="0" bestFit="1" customWidth="1"/>
    <col min="4" max="4" width="4.421875" style="11" customWidth="1"/>
    <col min="5" max="5" width="5.140625" style="11" customWidth="1"/>
    <col min="6" max="6" width="4.57421875" style="11" customWidth="1"/>
    <col min="7" max="7" width="4.421875" style="11" customWidth="1"/>
    <col min="8" max="8" width="4.8515625" style="11" customWidth="1"/>
    <col min="9" max="10" width="4.7109375" style="11" customWidth="1"/>
    <col min="11" max="11" width="4.421875" style="11" customWidth="1"/>
    <col min="12" max="12" width="5.28125" style="11" customWidth="1"/>
    <col min="13" max="13" width="5.140625" style="11" customWidth="1"/>
    <col min="14" max="15" width="4.28125" style="11" customWidth="1"/>
  </cols>
  <sheetData>
    <row r="1" spans="1:16" ht="12.75">
      <c r="A1" s="2" t="s">
        <v>0</v>
      </c>
      <c r="B1" s="1" t="s">
        <v>1</v>
      </c>
      <c r="C1" s="1" t="s">
        <v>2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  <c r="P1" s="30" t="s">
        <v>265</v>
      </c>
    </row>
    <row r="2" spans="1:16" ht="12.75">
      <c r="A2" s="4">
        <v>7</v>
      </c>
      <c r="B2" t="s">
        <v>6</v>
      </c>
      <c r="C2" t="s">
        <v>7</v>
      </c>
      <c r="D2" s="11">
        <v>4.561148988097586</v>
      </c>
      <c r="E2" s="11">
        <v>4.523116417705421</v>
      </c>
      <c r="F2" s="11">
        <v>4.295985140474617</v>
      </c>
      <c r="G2" s="11">
        <v>3.897773852581063</v>
      </c>
      <c r="H2" s="11">
        <v>3.271962486373824</v>
      </c>
      <c r="I2" s="11">
        <v>3.2430270775035246</v>
      </c>
      <c r="J2" s="11">
        <v>3.891637879680668</v>
      </c>
      <c r="K2" s="11">
        <v>4.5226427174134205</v>
      </c>
      <c r="L2" s="11">
        <v>4.788674523185776</v>
      </c>
      <c r="M2" s="11">
        <v>5.389351770712651</v>
      </c>
      <c r="N2" s="11">
        <v>5.064494695640381</v>
      </c>
      <c r="O2" s="11">
        <v>4.637653863706713</v>
      </c>
      <c r="P2">
        <f>D2*31+E2*28+F2*31+G2*30+H2*31+I2*30+J2*31+K2*31+L2*30+M2*31+N2*30+O2*31</f>
        <v>1584.148232403318</v>
      </c>
    </row>
    <row r="3" spans="1:16" ht="12.75">
      <c r="A3" s="4">
        <v>14</v>
      </c>
      <c r="B3" t="s">
        <v>11</v>
      </c>
      <c r="C3" t="s">
        <v>3</v>
      </c>
      <c r="D3" s="11">
        <v>5.187679773161371</v>
      </c>
      <c r="E3" s="11">
        <v>4.776947215833387</v>
      </c>
      <c r="F3" s="11">
        <v>4.25380847263541</v>
      </c>
      <c r="G3" s="11">
        <v>3.437024243117815</v>
      </c>
      <c r="H3" s="11">
        <v>2.7646718640063828</v>
      </c>
      <c r="I3" s="11">
        <v>2.382138392901958</v>
      </c>
      <c r="J3" s="11">
        <v>3.0256584103725497</v>
      </c>
      <c r="K3" s="11">
        <v>3.7612628647745456</v>
      </c>
      <c r="L3" s="11">
        <v>4.820968216418965</v>
      </c>
      <c r="M3" s="11">
        <v>5.403836551638732</v>
      </c>
      <c r="N3" s="11">
        <v>5.391635856972415</v>
      </c>
      <c r="O3" s="11">
        <v>5.508071959270379</v>
      </c>
      <c r="P3">
        <f aca="true" t="shared" si="0" ref="P3:P32">D3*31+E3*28+F3*31+G3*30+H3*31+I3*30+J3*31+K3*31+L3*30+M3*31+N3*30+O3*31</f>
        <v>1541.7622100973101</v>
      </c>
    </row>
    <row r="4" spans="1:16" ht="12.75">
      <c r="A4" s="4">
        <v>16</v>
      </c>
      <c r="B4" t="s">
        <v>12</v>
      </c>
      <c r="C4" t="s">
        <v>13</v>
      </c>
      <c r="D4" s="11">
        <v>5.380496265206796</v>
      </c>
      <c r="E4" s="11">
        <v>4.974145302962103</v>
      </c>
      <c r="F4" s="11">
        <v>4.682358346280972</v>
      </c>
      <c r="G4" s="11">
        <v>4.1944080046609065</v>
      </c>
      <c r="H4" s="11">
        <v>3.64041358648666</v>
      </c>
      <c r="I4" s="11">
        <v>3.333029608690724</v>
      </c>
      <c r="J4" s="11">
        <v>3.793855140699601</v>
      </c>
      <c r="K4" s="11">
        <v>4.102332637898117</v>
      </c>
      <c r="L4" s="11">
        <v>5.082692783101473</v>
      </c>
      <c r="M4" s="11">
        <v>5.00991589682818</v>
      </c>
      <c r="N4" s="11">
        <v>5.310911727051896</v>
      </c>
      <c r="O4" s="11">
        <v>5.760607108710653</v>
      </c>
      <c r="P4">
        <f t="shared" si="0"/>
        <v>1680.3766806335288</v>
      </c>
    </row>
    <row r="5" spans="1:16" ht="12.75">
      <c r="A5" s="4">
        <v>17</v>
      </c>
      <c r="B5" t="s">
        <v>14</v>
      </c>
      <c r="C5" t="s">
        <v>15</v>
      </c>
      <c r="D5" s="11">
        <v>4.649766510863045</v>
      </c>
      <c r="E5" s="11">
        <v>4.458354733637828</v>
      </c>
      <c r="F5" s="11">
        <v>4.20806711141924</v>
      </c>
      <c r="G5" s="11">
        <v>3.991610379598918</v>
      </c>
      <c r="H5" s="11">
        <v>4.2745976128875975</v>
      </c>
      <c r="I5" s="11">
        <v>4.274126231630441</v>
      </c>
      <c r="J5" s="11">
        <v>4.3084282696822225</v>
      </c>
      <c r="K5" s="11">
        <v>4.304262830334082</v>
      </c>
      <c r="L5" s="11">
        <v>4.797637319040952</v>
      </c>
      <c r="M5" s="11">
        <v>4.8741071761402415</v>
      </c>
      <c r="N5" s="11">
        <v>4.881919334966598</v>
      </c>
      <c r="O5" s="11">
        <v>4.765694117569759</v>
      </c>
      <c r="P5">
        <f t="shared" si="0"/>
        <v>1636.1253629947482</v>
      </c>
    </row>
    <row r="6" spans="1:16" ht="12.75">
      <c r="A6" s="4">
        <v>18</v>
      </c>
      <c r="B6" t="s">
        <v>16</v>
      </c>
      <c r="C6" t="s">
        <v>17</v>
      </c>
      <c r="D6" s="11">
        <v>5.203415668659189</v>
      </c>
      <c r="E6" s="11">
        <v>4.994412211233898</v>
      </c>
      <c r="F6" s="11">
        <v>4.864559755012231</v>
      </c>
      <c r="G6" s="11">
        <v>4.509137035358644</v>
      </c>
      <c r="H6" s="11">
        <v>4.014814799545322</v>
      </c>
      <c r="I6" s="11">
        <v>4.040133804198792</v>
      </c>
      <c r="J6" s="11">
        <v>4.549641435914379</v>
      </c>
      <c r="K6" s="11">
        <v>4.698937348939688</v>
      </c>
      <c r="L6" s="11">
        <v>5.763034132678735</v>
      </c>
      <c r="M6" s="11">
        <v>5.891094691322996</v>
      </c>
      <c r="N6" s="11">
        <v>5.765385562231055</v>
      </c>
      <c r="O6" s="11">
        <v>5.367264044982436</v>
      </c>
      <c r="P6">
        <f t="shared" si="0"/>
        <v>1814.4558180242293</v>
      </c>
    </row>
    <row r="7" spans="1:16" ht="12.75">
      <c r="A7" s="4">
        <v>24</v>
      </c>
      <c r="B7" t="s">
        <v>18</v>
      </c>
      <c r="C7" t="s">
        <v>10</v>
      </c>
      <c r="D7" s="11">
        <v>4.845560744549234</v>
      </c>
      <c r="E7" s="11">
        <v>4.978638286790676</v>
      </c>
      <c r="F7" s="11">
        <v>4.706456049462238</v>
      </c>
      <c r="G7" s="11">
        <v>3.9364700148986813</v>
      </c>
      <c r="H7" s="11">
        <v>2.9437529836044893</v>
      </c>
      <c r="I7" s="11">
        <v>2.898426609977114</v>
      </c>
      <c r="J7" s="11">
        <v>3.1925400698634157</v>
      </c>
      <c r="K7" s="11">
        <v>3.7175715451730245</v>
      </c>
      <c r="L7" s="11">
        <v>4.276152508607975</v>
      </c>
      <c r="M7" s="11">
        <v>5.102146848097557</v>
      </c>
      <c r="N7" s="11">
        <v>5.480673138494996</v>
      </c>
      <c r="O7" s="11">
        <v>4.622640229534968</v>
      </c>
      <c r="P7">
        <f t="shared" si="0"/>
        <v>1540.2042627683347</v>
      </c>
    </row>
    <row r="8" spans="1:16" ht="12.75">
      <c r="A8" s="4">
        <v>26</v>
      </c>
      <c r="B8" t="s">
        <v>19</v>
      </c>
      <c r="C8" t="s">
        <v>5</v>
      </c>
      <c r="D8" s="11">
        <v>5.1940505704655395</v>
      </c>
      <c r="E8" s="11">
        <v>4.874982839806946</v>
      </c>
      <c r="F8" s="11">
        <v>4.720987620687516</v>
      </c>
      <c r="G8" s="11">
        <v>4.362519936406678</v>
      </c>
      <c r="H8" s="11">
        <v>3.5338766914913142</v>
      </c>
      <c r="I8" s="11">
        <v>3.2287596605427185</v>
      </c>
      <c r="J8" s="11">
        <v>3.763690274871221</v>
      </c>
      <c r="K8" s="11">
        <v>4.634974974357538</v>
      </c>
      <c r="L8" s="11">
        <v>5.004568877534318</v>
      </c>
      <c r="M8" s="11">
        <v>5.525297846686252</v>
      </c>
      <c r="N8" s="11">
        <v>5.624354059111759</v>
      </c>
      <c r="O8" s="11">
        <v>5.322050614881736</v>
      </c>
      <c r="P8">
        <f t="shared" si="0"/>
        <v>1696.648381919133</v>
      </c>
    </row>
    <row r="9" spans="1:16" ht="12.75">
      <c r="A9" s="4">
        <v>28</v>
      </c>
      <c r="B9" t="s">
        <v>21</v>
      </c>
      <c r="C9" t="s">
        <v>5</v>
      </c>
      <c r="D9" s="11">
        <v>5.17104959388237</v>
      </c>
      <c r="E9" s="11">
        <v>5.0969814379847005</v>
      </c>
      <c r="F9" s="11">
        <v>4.778808770166886</v>
      </c>
      <c r="G9" s="11">
        <v>4.249709230068827</v>
      </c>
      <c r="H9" s="11">
        <v>3.5068087233080676</v>
      </c>
      <c r="I9" s="11">
        <v>2.9861752914368846</v>
      </c>
      <c r="J9" s="11">
        <v>3.527557488004975</v>
      </c>
      <c r="K9" s="11">
        <v>4.503239473132228</v>
      </c>
      <c r="L9" s="11">
        <v>5.124290525001673</v>
      </c>
      <c r="M9" s="11">
        <v>5.527752585100993</v>
      </c>
      <c r="N9" s="11">
        <v>5.596509037720023</v>
      </c>
      <c r="O9" s="11">
        <v>5.3935360885568695</v>
      </c>
      <c r="P9">
        <f t="shared" si="0"/>
        <v>1686.087337177118</v>
      </c>
    </row>
    <row r="10" spans="1:16" ht="12.75">
      <c r="A10" s="4">
        <v>44</v>
      </c>
      <c r="B10" t="s">
        <v>22</v>
      </c>
      <c r="C10" t="s">
        <v>8</v>
      </c>
      <c r="D10" s="11">
        <v>4.759925557482424</v>
      </c>
      <c r="E10" s="11">
        <v>4.6194206069578065</v>
      </c>
      <c r="F10" s="11">
        <v>4.302847243728555</v>
      </c>
      <c r="G10" s="11">
        <v>3.7594844061342503</v>
      </c>
      <c r="H10" s="11">
        <v>3.1550938648297735</v>
      </c>
      <c r="I10" s="11">
        <v>2.8568247498289896</v>
      </c>
      <c r="J10" s="11">
        <v>3.0203845963657803</v>
      </c>
      <c r="K10" s="11">
        <v>3.65092624046699</v>
      </c>
      <c r="L10" s="11">
        <v>4.2572285470852105</v>
      </c>
      <c r="M10" s="11">
        <v>4.6768000931111455</v>
      </c>
      <c r="N10" s="11">
        <v>4.899682366299506</v>
      </c>
      <c r="O10" s="11">
        <v>4.913319423436897</v>
      </c>
      <c r="P10">
        <f t="shared" si="0"/>
        <v>1485.3985866773257</v>
      </c>
    </row>
    <row r="11" spans="1:16" ht="12.75">
      <c r="A11" s="4">
        <v>47</v>
      </c>
      <c r="B11" t="s">
        <v>23</v>
      </c>
      <c r="C11" t="s">
        <v>24</v>
      </c>
      <c r="D11" s="11">
        <v>4.610718961056739</v>
      </c>
      <c r="E11" s="11">
        <v>4.3439352644366895</v>
      </c>
      <c r="F11" s="11">
        <v>4.17907581492615</v>
      </c>
      <c r="G11" s="11">
        <v>3.642153105001504</v>
      </c>
      <c r="H11" s="11">
        <v>2.8572670639478326</v>
      </c>
      <c r="I11" s="11">
        <v>2.563850916345413</v>
      </c>
      <c r="J11" s="11">
        <v>2.9104004923246243</v>
      </c>
      <c r="K11" s="11">
        <v>3.529786496811413</v>
      </c>
      <c r="L11" s="11">
        <v>4.172837182482201</v>
      </c>
      <c r="M11" s="11">
        <v>4.727238195767923</v>
      </c>
      <c r="N11" s="11">
        <v>4.993181549625459</v>
      </c>
      <c r="O11" s="11">
        <v>4.818366979996055</v>
      </c>
      <c r="P11">
        <f t="shared" si="0"/>
        <v>1439.4093441576174</v>
      </c>
    </row>
    <row r="12" spans="1:16" ht="12.75">
      <c r="A12" s="4">
        <v>51</v>
      </c>
      <c r="B12" t="s">
        <v>25</v>
      </c>
      <c r="C12" t="s">
        <v>4</v>
      </c>
      <c r="D12" s="11">
        <v>6.045411902195328</v>
      </c>
      <c r="E12" s="11">
        <v>5.93199624231392</v>
      </c>
      <c r="F12" s="11">
        <v>5.713683999210465</v>
      </c>
      <c r="G12" s="11">
        <v>5.229951976549147</v>
      </c>
      <c r="H12" s="11">
        <v>4.6537897355384334</v>
      </c>
      <c r="I12" s="11">
        <v>3.7878976807173177</v>
      </c>
      <c r="J12" s="11">
        <v>4.275771866456484</v>
      </c>
      <c r="K12" s="11">
        <v>4.747129922980577</v>
      </c>
      <c r="L12" s="11">
        <v>5.906576515675367</v>
      </c>
      <c r="M12" s="11">
        <v>6.295560806481632</v>
      </c>
      <c r="N12" s="11">
        <v>6.310302458029755</v>
      </c>
      <c r="O12" s="11">
        <v>6.420928077012487</v>
      </c>
      <c r="P12">
        <f t="shared" si="0"/>
        <v>1985.858319320075</v>
      </c>
    </row>
    <row r="13" spans="1:16" ht="12.75">
      <c r="A13" s="4">
        <v>52</v>
      </c>
      <c r="B13" t="s">
        <v>26</v>
      </c>
      <c r="C13" t="s">
        <v>4</v>
      </c>
      <c r="D13" s="11">
        <v>5.429844642903832</v>
      </c>
      <c r="E13" s="11">
        <v>5.292618807963298</v>
      </c>
      <c r="F13" s="11">
        <v>5.0490023474212435</v>
      </c>
      <c r="G13" s="11">
        <v>4.5998732604672306</v>
      </c>
      <c r="H13" s="11">
        <v>3.717012767344599</v>
      </c>
      <c r="I13" s="11">
        <v>3.2704133715805375</v>
      </c>
      <c r="J13" s="11">
        <v>3.421513395592418</v>
      </c>
      <c r="K13" s="11">
        <v>4.122646664503641</v>
      </c>
      <c r="L13" s="11">
        <v>5.506905829541417</v>
      </c>
      <c r="M13" s="11">
        <v>5.7569226063219</v>
      </c>
      <c r="N13" s="11">
        <v>5.937538657541678</v>
      </c>
      <c r="O13" s="11">
        <v>5.287463874581203</v>
      </c>
      <c r="P13">
        <f t="shared" si="0"/>
        <v>1743.9518554556319</v>
      </c>
    </row>
    <row r="14" spans="1:16" ht="12.75">
      <c r="A14" s="4">
        <v>57</v>
      </c>
      <c r="B14" t="s">
        <v>27</v>
      </c>
      <c r="C14" t="s">
        <v>20</v>
      </c>
      <c r="D14" s="11">
        <v>5.092586370913551</v>
      </c>
      <c r="E14" s="11">
        <v>4.495250195142683</v>
      </c>
      <c r="F14" s="11">
        <v>4.329047884157407</v>
      </c>
      <c r="G14" s="11">
        <v>3.271688935117595</v>
      </c>
      <c r="H14" s="11">
        <v>3.0674340914675726</v>
      </c>
      <c r="I14" s="11">
        <v>2.8688835484376356</v>
      </c>
      <c r="J14" s="11">
        <v>2.986667793587327</v>
      </c>
      <c r="K14" s="11">
        <v>3.1946870447905664</v>
      </c>
      <c r="L14" s="11">
        <v>3.976997411464957</v>
      </c>
      <c r="M14" s="11">
        <v>4.514423343598653</v>
      </c>
      <c r="N14" s="11">
        <v>5.334842029621139</v>
      </c>
      <c r="O14" s="11">
        <v>5.192037205639672</v>
      </c>
      <c r="P14">
        <f t="shared" si="0"/>
        <v>1469.122758962032</v>
      </c>
    </row>
    <row r="15" spans="1:16" ht="12.75">
      <c r="A15" s="4">
        <v>59</v>
      </c>
      <c r="B15" t="s">
        <v>28</v>
      </c>
      <c r="C15" t="s">
        <v>29</v>
      </c>
      <c r="D15" s="11">
        <v>5.014744594065402</v>
      </c>
      <c r="E15" s="11">
        <v>4.75876028793637</v>
      </c>
      <c r="F15" s="11">
        <v>4.520427898001146</v>
      </c>
      <c r="G15" s="11">
        <v>3.8865698520967724</v>
      </c>
      <c r="H15" s="11">
        <v>2.852399283904811</v>
      </c>
      <c r="I15" s="11">
        <v>3.022145702229958</v>
      </c>
      <c r="J15" s="11">
        <v>3.1116121410439685</v>
      </c>
      <c r="K15" s="11">
        <v>3.646072683959054</v>
      </c>
      <c r="L15" s="11">
        <v>4.48622642511954</v>
      </c>
      <c r="M15" s="11">
        <v>5.019595570715525</v>
      </c>
      <c r="N15" s="11">
        <v>5.188701815232104</v>
      </c>
      <c r="O15" s="11">
        <v>4.934015680877758</v>
      </c>
      <c r="P15">
        <f t="shared" si="0"/>
        <v>1532.819505332167</v>
      </c>
    </row>
    <row r="16" spans="1:16" ht="12.75">
      <c r="A16">
        <v>63</v>
      </c>
      <c r="B16" t="s">
        <v>30</v>
      </c>
      <c r="C16" t="s">
        <v>3</v>
      </c>
      <c r="D16" s="11">
        <v>5.421001950818141</v>
      </c>
      <c r="E16" s="11">
        <v>5.298598369791371</v>
      </c>
      <c r="F16" s="11">
        <v>4.872946708276562</v>
      </c>
      <c r="G16" s="11">
        <v>4.1753166759559015</v>
      </c>
      <c r="H16" s="11">
        <v>3.388268559793623</v>
      </c>
      <c r="I16" s="11">
        <v>3.153251260967382</v>
      </c>
      <c r="J16" s="11">
        <v>3.7813745429598997</v>
      </c>
      <c r="K16" s="11">
        <v>4.253419400757407</v>
      </c>
      <c r="L16" s="11">
        <v>5.004515855724509</v>
      </c>
      <c r="M16" s="11">
        <v>5.9242495985732555</v>
      </c>
      <c r="N16" s="11">
        <v>5.943111810719058</v>
      </c>
      <c r="O16" s="11">
        <v>5.673523034230212</v>
      </c>
      <c r="P16">
        <f t="shared" si="0"/>
        <v>1729.4049201128462</v>
      </c>
    </row>
    <row r="17" spans="1:16" ht="12.75">
      <c r="A17">
        <v>66</v>
      </c>
      <c r="B17" t="s">
        <v>31</v>
      </c>
      <c r="C17" t="s">
        <v>13</v>
      </c>
      <c r="D17" s="11">
        <v>5.634266186530503</v>
      </c>
      <c r="E17" s="11">
        <v>5.404574434003324</v>
      </c>
      <c r="F17" s="11">
        <v>5.0911810594097755</v>
      </c>
      <c r="G17" s="11">
        <v>4.310566608234593</v>
      </c>
      <c r="H17" s="11">
        <v>3.994111581801005</v>
      </c>
      <c r="I17" s="11">
        <v>3.43496573355913</v>
      </c>
      <c r="J17" s="11">
        <v>4.047946686448702</v>
      </c>
      <c r="K17" s="11">
        <v>4.836165970503899</v>
      </c>
      <c r="L17" s="11">
        <v>4.931982266651151</v>
      </c>
      <c r="M17" s="11">
        <v>5.820035818262506</v>
      </c>
      <c r="N17" s="11">
        <v>5.653179427184998</v>
      </c>
      <c r="O17" s="11">
        <v>5.4778184494983275</v>
      </c>
      <c r="P17">
        <f t="shared" si="0"/>
        <v>1783.1962035470856</v>
      </c>
    </row>
    <row r="18" spans="1:16" ht="12.75">
      <c r="A18" s="4">
        <v>68</v>
      </c>
      <c r="B18" t="s">
        <v>32</v>
      </c>
      <c r="C18" t="s">
        <v>24</v>
      </c>
      <c r="D18" s="11">
        <v>4.574768077912788</v>
      </c>
      <c r="E18" s="11">
        <v>4.533114041355064</v>
      </c>
      <c r="F18" s="11">
        <v>4.384580526432262</v>
      </c>
      <c r="G18" s="11">
        <v>3.9444244133718462</v>
      </c>
      <c r="H18" s="11">
        <v>3.4464417990022156</v>
      </c>
      <c r="I18" s="11">
        <v>3.1127498648358856</v>
      </c>
      <c r="J18" s="11">
        <v>3.5655951107069583</v>
      </c>
      <c r="K18" s="11">
        <v>4.27725989667111</v>
      </c>
      <c r="L18" s="11">
        <v>4.891130284726845</v>
      </c>
      <c r="M18" s="11">
        <v>5.143641642521413</v>
      </c>
      <c r="N18" s="11">
        <v>5.21375391882646</v>
      </c>
      <c r="O18" s="11">
        <v>4.918707652560075</v>
      </c>
      <c r="P18">
        <f t="shared" si="0"/>
        <v>1581.4297834907845</v>
      </c>
    </row>
    <row r="19" spans="1:16" ht="12.75">
      <c r="A19" s="4">
        <v>69</v>
      </c>
      <c r="B19" t="s">
        <v>33</v>
      </c>
      <c r="C19" t="s">
        <v>3</v>
      </c>
      <c r="D19" s="11">
        <v>6.336636333411635</v>
      </c>
      <c r="E19" s="11">
        <v>5.929470620227402</v>
      </c>
      <c r="F19" s="11">
        <v>5.489049899981691</v>
      </c>
      <c r="G19" s="11">
        <v>4.524197435299039</v>
      </c>
      <c r="H19" s="11">
        <v>3.6154750273233045</v>
      </c>
      <c r="I19" s="11">
        <v>3.493398945358839</v>
      </c>
      <c r="J19" s="11">
        <v>4.231133596339269</v>
      </c>
      <c r="K19" s="11">
        <v>5.620895661840666</v>
      </c>
      <c r="L19" s="11">
        <v>6.21554100284459</v>
      </c>
      <c r="M19" s="11">
        <v>7.365622149520673</v>
      </c>
      <c r="N19" s="11">
        <v>7.227529043480057</v>
      </c>
      <c r="O19" s="11">
        <v>6.671589021637233</v>
      </c>
      <c r="P19">
        <f t="shared" si="0"/>
        <v>2029.0876225675315</v>
      </c>
    </row>
    <row r="20" spans="1:16" ht="12.75">
      <c r="A20" s="4">
        <v>70</v>
      </c>
      <c r="B20" t="s">
        <v>34</v>
      </c>
      <c r="C20" t="s">
        <v>20</v>
      </c>
      <c r="D20" s="11">
        <v>4.294182121192998</v>
      </c>
      <c r="E20" s="11">
        <v>4.021456997370389</v>
      </c>
      <c r="F20" s="11">
        <v>4.0591435636385</v>
      </c>
      <c r="G20" s="11">
        <v>3.72851727971684</v>
      </c>
      <c r="H20" s="11">
        <v>3.503569524471976</v>
      </c>
      <c r="I20" s="11">
        <v>3.3512442462658587</v>
      </c>
      <c r="J20" s="11">
        <v>3.598580580286605</v>
      </c>
      <c r="K20" s="11">
        <v>3.940032631612293</v>
      </c>
      <c r="L20" s="11">
        <v>4.550172900116853</v>
      </c>
      <c r="M20" s="11">
        <v>4.725241294473457</v>
      </c>
      <c r="N20" s="11">
        <v>4.646476117048676</v>
      </c>
      <c r="O20" s="11">
        <v>4.589769388818789</v>
      </c>
      <c r="P20">
        <f t="shared" si="0"/>
        <v>1490.9192044601511</v>
      </c>
    </row>
    <row r="21" spans="1:16" ht="12.75">
      <c r="A21" s="4">
        <v>75</v>
      </c>
      <c r="B21" t="s">
        <v>37</v>
      </c>
      <c r="C21" t="s">
        <v>9</v>
      </c>
      <c r="D21" s="11">
        <v>4.636551036178264</v>
      </c>
      <c r="E21" s="11">
        <v>4.700760618631105</v>
      </c>
      <c r="F21" s="11">
        <v>4.490222884652969</v>
      </c>
      <c r="G21" s="11">
        <v>3.924612930009042</v>
      </c>
      <c r="H21" s="11">
        <v>3.6712318173868574</v>
      </c>
      <c r="I21" s="11">
        <v>3.2654927625078995</v>
      </c>
      <c r="J21" s="11">
        <v>3.8939634361463726</v>
      </c>
      <c r="K21" s="11">
        <v>4.704670418682491</v>
      </c>
      <c r="L21" s="11">
        <v>5.048203636333536</v>
      </c>
      <c r="M21" s="11">
        <v>5.414026113224466</v>
      </c>
      <c r="N21" s="11">
        <v>5.019830748382013</v>
      </c>
      <c r="O21" s="11">
        <v>3.957767301277821</v>
      </c>
      <c r="P21">
        <f t="shared" si="0"/>
        <v>1603.186922872672</v>
      </c>
    </row>
    <row r="22" spans="1:16" ht="12.75">
      <c r="A22" s="4">
        <v>76</v>
      </c>
      <c r="B22" t="s">
        <v>38</v>
      </c>
      <c r="C22" t="s">
        <v>36</v>
      </c>
      <c r="D22" s="11">
        <v>5.137545677168969</v>
      </c>
      <c r="E22" s="11">
        <v>4.9214339519560655</v>
      </c>
      <c r="F22" s="11">
        <v>4.742450934741913</v>
      </c>
      <c r="G22" s="11">
        <v>4.429506196039569</v>
      </c>
      <c r="H22" s="11">
        <v>3.746350449403478</v>
      </c>
      <c r="I22" s="11">
        <v>3.6076323452202512</v>
      </c>
      <c r="J22" s="11">
        <v>4.1717108493548025</v>
      </c>
      <c r="K22" s="11">
        <v>5.239102576057183</v>
      </c>
      <c r="L22" s="11">
        <v>5.3974498144311465</v>
      </c>
      <c r="M22" s="11">
        <v>6.03133106628027</v>
      </c>
      <c r="N22" s="11">
        <v>5.5765925670063385</v>
      </c>
      <c r="O22" s="11">
        <v>5.2151003535901035</v>
      </c>
      <c r="P22">
        <f t="shared" si="0"/>
        <v>1770.9269274401872</v>
      </c>
    </row>
    <row r="23" spans="1:16" ht="12.75">
      <c r="A23" s="4">
        <v>77</v>
      </c>
      <c r="B23" t="s">
        <v>39</v>
      </c>
      <c r="C23" t="s">
        <v>13</v>
      </c>
      <c r="D23" s="11">
        <v>4.960447836227122</v>
      </c>
      <c r="E23" s="11">
        <v>4.664456187154741</v>
      </c>
      <c r="F23" s="11">
        <v>4.294100747057195</v>
      </c>
      <c r="G23" s="11">
        <v>3.824018320716549</v>
      </c>
      <c r="H23" s="11">
        <v>3.3039691920764174</v>
      </c>
      <c r="I23" s="11">
        <v>3.059177868132765</v>
      </c>
      <c r="J23" s="11">
        <v>3.465002342261684</v>
      </c>
      <c r="K23" s="11">
        <v>4.153858803940375</v>
      </c>
      <c r="L23" s="11">
        <v>4.959711939233173</v>
      </c>
      <c r="M23" s="11">
        <v>5.345747030119581</v>
      </c>
      <c r="N23" s="11">
        <v>5.314423933099072</v>
      </c>
      <c r="O23" s="11">
        <v>5.115994932442006</v>
      </c>
      <c r="P23">
        <f t="shared" si="0"/>
        <v>1595.1374824836355</v>
      </c>
    </row>
    <row r="24" spans="1:16" ht="12.75">
      <c r="A24" s="4">
        <v>78</v>
      </c>
      <c r="B24" t="s">
        <v>40</v>
      </c>
      <c r="C24" t="s">
        <v>41</v>
      </c>
      <c r="D24" s="11">
        <v>6.466197922289375</v>
      </c>
      <c r="E24" s="11">
        <v>6.35813673459129</v>
      </c>
      <c r="F24" s="11">
        <v>6.17395693675721</v>
      </c>
      <c r="G24" s="11">
        <v>5.6606484457793105</v>
      </c>
      <c r="H24" s="11">
        <v>4.998324273284029</v>
      </c>
      <c r="I24" s="11">
        <v>5.060213019159601</v>
      </c>
      <c r="J24" s="11">
        <v>5.530251857293921</v>
      </c>
      <c r="K24" s="11">
        <v>6.311821509017616</v>
      </c>
      <c r="L24" s="11">
        <v>7.497283844435961</v>
      </c>
      <c r="M24" s="11">
        <v>7.171152645418028</v>
      </c>
      <c r="N24" s="11">
        <v>7.428243709466148</v>
      </c>
      <c r="O24" s="11">
        <v>6.481454966126915</v>
      </c>
      <c r="P24">
        <f t="shared" si="0"/>
        <v>2284.5474625495867</v>
      </c>
    </row>
    <row r="25" spans="1:16" ht="12.75">
      <c r="A25" s="4">
        <v>79</v>
      </c>
      <c r="B25" t="s">
        <v>42</v>
      </c>
      <c r="C25" t="s">
        <v>10</v>
      </c>
      <c r="D25" s="11">
        <v>4.714202696412141</v>
      </c>
      <c r="E25" s="11">
        <v>4.600770900549005</v>
      </c>
      <c r="F25" s="11">
        <v>3.9737943482695988</v>
      </c>
      <c r="G25" s="11">
        <v>4.013402259382618</v>
      </c>
      <c r="H25" s="11">
        <v>3.2389754278648004</v>
      </c>
      <c r="I25" s="11">
        <v>2.874142686499122</v>
      </c>
      <c r="J25" s="11">
        <v>3.086055805304008</v>
      </c>
      <c r="K25" s="11">
        <v>3.863078595803823</v>
      </c>
      <c r="L25" s="11">
        <v>4.461308422228087</v>
      </c>
      <c r="M25" s="11">
        <v>4.9367011207506675</v>
      </c>
      <c r="N25" s="11">
        <v>5.129409718079174</v>
      </c>
      <c r="O25" s="11">
        <v>4.874278023455745</v>
      </c>
      <c r="P25">
        <f t="shared" si="0"/>
        <v>1512.4691443547265</v>
      </c>
    </row>
    <row r="26" spans="1:16" ht="12.75">
      <c r="A26" s="4">
        <v>80</v>
      </c>
      <c r="B26" t="s">
        <v>43</v>
      </c>
      <c r="C26" t="s">
        <v>9</v>
      </c>
      <c r="D26" s="11">
        <v>5.067350326350407</v>
      </c>
      <c r="E26" s="11">
        <v>4.830907744129076</v>
      </c>
      <c r="F26" s="11">
        <v>4.646520901807993</v>
      </c>
      <c r="G26" s="11">
        <v>3.8570391340438137</v>
      </c>
      <c r="H26" s="11">
        <v>3.3580579277415255</v>
      </c>
      <c r="I26" s="11">
        <v>3.02769302054896</v>
      </c>
      <c r="J26" s="11">
        <v>3.5282712624121326</v>
      </c>
      <c r="K26" s="11">
        <v>4.057699657337103</v>
      </c>
      <c r="L26" s="11">
        <v>4.907819815655151</v>
      </c>
      <c r="M26" s="11">
        <v>5.30381995764373</v>
      </c>
      <c r="N26" s="11">
        <v>5.231039478291732</v>
      </c>
      <c r="O26" s="11">
        <v>5.036548113974055</v>
      </c>
      <c r="P26">
        <f t="shared" si="0"/>
        <v>1606.9194728570792</v>
      </c>
    </row>
    <row r="27" spans="1:16" ht="12.75">
      <c r="A27" s="4">
        <v>81</v>
      </c>
      <c r="B27" t="s">
        <v>44</v>
      </c>
      <c r="C27" t="s">
        <v>24</v>
      </c>
      <c r="D27" s="11">
        <v>4.943292824598928</v>
      </c>
      <c r="E27" s="11">
        <v>5.003832094959204</v>
      </c>
      <c r="F27" s="11">
        <v>4.784125907869127</v>
      </c>
      <c r="G27" s="11">
        <v>4.348735494898646</v>
      </c>
      <c r="H27" s="11">
        <v>3.679361065393396</v>
      </c>
      <c r="I27" s="11">
        <v>3.319085774481397</v>
      </c>
      <c r="J27" s="11">
        <v>3.2257723672060092</v>
      </c>
      <c r="K27" s="11">
        <v>3.900544915270996</v>
      </c>
      <c r="L27" s="11">
        <v>4.6830378705021865</v>
      </c>
      <c r="M27" s="11">
        <v>5.318259015099127</v>
      </c>
      <c r="N27" s="11">
        <v>5.047714560263082</v>
      </c>
      <c r="O27" s="11">
        <v>4.918342858263651</v>
      </c>
      <c r="P27">
        <f t="shared" si="0"/>
        <v>1615.925177227955</v>
      </c>
    </row>
    <row r="28" spans="1:16" ht="12.75">
      <c r="A28" s="4">
        <v>84</v>
      </c>
      <c r="B28" t="s">
        <v>45</v>
      </c>
      <c r="C28" t="s">
        <v>13</v>
      </c>
      <c r="D28" s="11">
        <v>3.6966637308621983</v>
      </c>
      <c r="E28" s="11">
        <v>3.7320738288887356</v>
      </c>
      <c r="F28" s="11">
        <v>3.2982976616897615</v>
      </c>
      <c r="G28" s="11">
        <v>2.7515846200714904</v>
      </c>
      <c r="H28" s="11">
        <v>2.0255041550771598</v>
      </c>
      <c r="I28" s="11">
        <v>2.0076058614417964</v>
      </c>
      <c r="J28" s="11">
        <v>2.2772820498805455</v>
      </c>
      <c r="K28" s="11">
        <v>2.813259351933275</v>
      </c>
      <c r="L28" s="11">
        <v>3.369078546125786</v>
      </c>
      <c r="M28" s="11">
        <v>3.9111123202770064</v>
      </c>
      <c r="N28" s="11">
        <v>3.5994482549636007</v>
      </c>
      <c r="O28" s="11">
        <v>3.7791195077992206</v>
      </c>
      <c r="P28">
        <f t="shared" si="0"/>
        <v>1132.167987790059</v>
      </c>
    </row>
    <row r="29" spans="1:16" ht="12.75">
      <c r="A29" s="4">
        <v>87</v>
      </c>
      <c r="B29" t="s">
        <v>46</v>
      </c>
      <c r="C29" t="s">
        <v>8</v>
      </c>
      <c r="D29" s="11">
        <v>4.727837886323492</v>
      </c>
      <c r="E29" s="11">
        <v>4.468438551209966</v>
      </c>
      <c r="F29" s="11">
        <v>4.241839764207839</v>
      </c>
      <c r="G29" s="11">
        <v>3.579349022734421</v>
      </c>
      <c r="H29" s="11">
        <v>2.983456088259768</v>
      </c>
      <c r="I29" s="11">
        <v>2.891380414072329</v>
      </c>
      <c r="J29" s="11">
        <v>2.981924700426651</v>
      </c>
      <c r="K29" s="11">
        <v>3.2489215579613577</v>
      </c>
      <c r="L29" s="11">
        <v>3.700101525892351</v>
      </c>
      <c r="M29" s="11">
        <v>4.4111252134437855</v>
      </c>
      <c r="N29" s="11">
        <v>4.447409742162459</v>
      </c>
      <c r="O29" s="11">
        <v>4.730356740147295</v>
      </c>
      <c r="P29">
        <f t="shared" si="0"/>
        <v>1410.7528210536016</v>
      </c>
    </row>
    <row r="30" spans="1:16" ht="12.75">
      <c r="A30" s="4">
        <v>93</v>
      </c>
      <c r="B30" t="s">
        <v>47</v>
      </c>
      <c r="C30" t="s">
        <v>5</v>
      </c>
      <c r="D30" s="11">
        <v>4.934026235213112</v>
      </c>
      <c r="E30" s="11">
        <v>4.820743815977608</v>
      </c>
      <c r="F30" s="11">
        <v>4.525487443678071</v>
      </c>
      <c r="G30" s="11">
        <v>3.97166104274006</v>
      </c>
      <c r="H30" s="11">
        <v>3.3411156968986457</v>
      </c>
      <c r="I30" s="11">
        <v>2.921215086243864</v>
      </c>
      <c r="J30" s="11">
        <v>3.385704806349639</v>
      </c>
      <c r="K30" s="11">
        <v>4.006415238362241</v>
      </c>
      <c r="L30" s="11">
        <v>4.5641099484038055</v>
      </c>
      <c r="M30" s="11">
        <v>5.177868662874107</v>
      </c>
      <c r="N30" s="11">
        <v>5.218368548419641</v>
      </c>
      <c r="O30" s="11">
        <v>4.97179436369624</v>
      </c>
      <c r="P30">
        <f t="shared" si="0"/>
        <v>1575.8562514808277</v>
      </c>
    </row>
    <row r="31" spans="1:16" ht="12.75">
      <c r="A31" s="4">
        <v>95</v>
      </c>
      <c r="B31" t="s">
        <v>20</v>
      </c>
      <c r="C31" t="s">
        <v>20</v>
      </c>
      <c r="D31" s="11">
        <v>5.036925123238708</v>
      </c>
      <c r="E31" s="11">
        <v>4.835326368832144</v>
      </c>
      <c r="F31" s="11">
        <v>4.658020505940869</v>
      </c>
      <c r="G31" s="11">
        <v>4.277445693265623</v>
      </c>
      <c r="H31" s="11">
        <v>4.028970346030157</v>
      </c>
      <c r="I31" s="11">
        <v>3.9466690673738745</v>
      </c>
      <c r="J31" s="11">
        <v>4.337765030710629</v>
      </c>
      <c r="K31" s="11">
        <v>5.069552530225969</v>
      </c>
      <c r="L31" s="11">
        <v>4.607391535525337</v>
      </c>
      <c r="M31" s="11">
        <v>5.650275601485734</v>
      </c>
      <c r="N31" s="11">
        <v>5.295079370222803</v>
      </c>
      <c r="O31" s="11">
        <v>5.489294329177863</v>
      </c>
      <c r="P31">
        <f t="shared" si="0"/>
        <v>1741.581615790037</v>
      </c>
    </row>
    <row r="32" spans="1:16" ht="12.75">
      <c r="A32" s="4">
        <v>98</v>
      </c>
      <c r="B32" t="s">
        <v>48</v>
      </c>
      <c r="C32" t="s">
        <v>4</v>
      </c>
      <c r="D32" s="11">
        <v>4.999082151585551</v>
      </c>
      <c r="E32" s="11">
        <v>5.063258345047577</v>
      </c>
      <c r="F32" s="11">
        <v>4.886051604108138</v>
      </c>
      <c r="G32" s="11">
        <v>4.224222651222533</v>
      </c>
      <c r="H32" s="11">
        <v>3.4002164953200458</v>
      </c>
      <c r="I32" s="11">
        <v>3.5335243779338485</v>
      </c>
      <c r="J32" s="11">
        <v>3.8220207862221462</v>
      </c>
      <c r="K32" s="11">
        <v>4.567889049343299</v>
      </c>
      <c r="L32" s="11">
        <v>4.876516866028047</v>
      </c>
      <c r="M32" s="11">
        <v>5.588553978441512</v>
      </c>
      <c r="N32" s="11">
        <v>5.6179221137012085</v>
      </c>
      <c r="O32" s="11">
        <v>5.079294179981089</v>
      </c>
      <c r="P32">
        <f t="shared" si="0"/>
        <v>1691.9731695229564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3"/>
  <sheetViews>
    <sheetView workbookViewId="0" topLeftCell="B101">
      <selection activeCell="B101" sqref="B101:P123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5" width="6.57421875" style="0" customWidth="1"/>
    <col min="6" max="7" width="6.421875" style="0" customWidth="1"/>
    <col min="8" max="9" width="6.8515625" style="0" customWidth="1"/>
    <col min="10" max="13" width="6.7109375" style="0" customWidth="1"/>
    <col min="14" max="19" width="6.28125" style="0" customWidth="1"/>
    <col min="20" max="21" width="6.00390625" style="0" customWidth="1"/>
    <col min="22" max="23" width="6.7109375" style="0" customWidth="1"/>
    <col min="24" max="25" width="6.28125" style="0" customWidth="1"/>
    <col min="26" max="27" width="6.57421875" style="0" customWidth="1"/>
    <col min="28" max="28" width="6.7109375" style="0" customWidth="1"/>
    <col min="29" max="29" width="5.00390625" style="0" customWidth="1"/>
    <col min="30" max="30" width="4.42187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2" t="s">
        <v>49</v>
      </c>
      <c r="E1" s="2"/>
      <c r="F1" s="2" t="s">
        <v>50</v>
      </c>
      <c r="G1" s="2"/>
      <c r="H1" s="2" t="s">
        <v>51</v>
      </c>
      <c r="I1" s="2"/>
      <c r="J1" s="2" t="s">
        <v>52</v>
      </c>
      <c r="K1" s="2"/>
      <c r="L1" s="2" t="s">
        <v>53</v>
      </c>
      <c r="M1" s="2"/>
      <c r="N1" s="2" t="s">
        <v>54</v>
      </c>
      <c r="O1" s="2"/>
      <c r="P1" s="2" t="s">
        <v>55</v>
      </c>
      <c r="Q1" s="2"/>
      <c r="R1" s="2" t="s">
        <v>56</v>
      </c>
      <c r="S1" s="2"/>
      <c r="T1" s="2" t="s">
        <v>57</v>
      </c>
      <c r="U1" s="2"/>
      <c r="V1" s="2" t="s">
        <v>58</v>
      </c>
      <c r="W1" s="2"/>
      <c r="X1" s="2" t="s">
        <v>59</v>
      </c>
      <c r="Y1" s="2"/>
      <c r="Z1" s="2" t="s">
        <v>60</v>
      </c>
      <c r="AA1" s="2"/>
      <c r="AB1" s="2" t="s">
        <v>61</v>
      </c>
      <c r="AC1" s="2"/>
      <c r="AD1" s="2"/>
      <c r="AE1" s="2"/>
    </row>
    <row r="2" spans="1:29" ht="12.75">
      <c r="A2">
        <v>14</v>
      </c>
      <c r="B2" t="s">
        <v>11</v>
      </c>
      <c r="C2" t="s">
        <v>3</v>
      </c>
      <c r="D2" t="s">
        <v>203</v>
      </c>
      <c r="E2">
        <v>2</v>
      </c>
      <c r="F2" t="s">
        <v>203</v>
      </c>
      <c r="G2">
        <v>2</v>
      </c>
      <c r="H2" t="s">
        <v>203</v>
      </c>
      <c r="I2">
        <v>2</v>
      </c>
      <c r="J2" t="s">
        <v>203</v>
      </c>
      <c r="K2">
        <v>2</v>
      </c>
      <c r="L2" t="s">
        <v>203</v>
      </c>
      <c r="M2">
        <v>2</v>
      </c>
      <c r="N2" t="s">
        <v>207</v>
      </c>
      <c r="O2">
        <v>2</v>
      </c>
      <c r="P2" t="s">
        <v>206</v>
      </c>
      <c r="Q2">
        <v>3</v>
      </c>
      <c r="R2" t="s">
        <v>203</v>
      </c>
      <c r="S2">
        <v>3</v>
      </c>
      <c r="T2" t="s">
        <v>203</v>
      </c>
      <c r="U2">
        <v>4</v>
      </c>
      <c r="V2" t="s">
        <v>206</v>
      </c>
      <c r="W2">
        <v>4</v>
      </c>
      <c r="X2" t="s">
        <v>206</v>
      </c>
      <c r="Y2">
        <v>3</v>
      </c>
      <c r="Z2" t="s">
        <v>203</v>
      </c>
      <c r="AA2">
        <v>3</v>
      </c>
      <c r="AB2" t="s">
        <v>206</v>
      </c>
      <c r="AC2">
        <v>3</v>
      </c>
    </row>
    <row r="3" spans="1:29" ht="12.75">
      <c r="A3">
        <v>59</v>
      </c>
      <c r="B3" t="s">
        <v>28</v>
      </c>
      <c r="C3" t="s">
        <v>29</v>
      </c>
      <c r="D3" t="s">
        <v>203</v>
      </c>
      <c r="E3">
        <v>3</v>
      </c>
      <c r="F3" t="s">
        <v>203</v>
      </c>
      <c r="G3">
        <v>3</v>
      </c>
      <c r="H3" t="s">
        <v>203</v>
      </c>
      <c r="I3">
        <v>3</v>
      </c>
      <c r="J3" t="s">
        <v>209</v>
      </c>
      <c r="K3">
        <v>3</v>
      </c>
      <c r="L3" t="s">
        <v>209</v>
      </c>
      <c r="M3">
        <v>3</v>
      </c>
      <c r="N3" t="s">
        <v>209</v>
      </c>
      <c r="O3">
        <v>4</v>
      </c>
      <c r="P3" t="s">
        <v>209</v>
      </c>
      <c r="Q3">
        <v>4</v>
      </c>
      <c r="R3" t="s">
        <v>209</v>
      </c>
      <c r="S3">
        <v>4</v>
      </c>
      <c r="T3" t="s">
        <v>209</v>
      </c>
      <c r="U3">
        <v>5</v>
      </c>
      <c r="V3" t="s">
        <v>203</v>
      </c>
      <c r="W3">
        <v>4</v>
      </c>
      <c r="X3" t="s">
        <v>203</v>
      </c>
      <c r="Y3">
        <v>4</v>
      </c>
      <c r="Z3" t="s">
        <v>203</v>
      </c>
      <c r="AA3">
        <v>3</v>
      </c>
      <c r="AB3" t="s">
        <v>209</v>
      </c>
      <c r="AC3">
        <v>4</v>
      </c>
    </row>
    <row r="4" spans="1:29" ht="12.75">
      <c r="A4">
        <v>7</v>
      </c>
      <c r="B4" t="s">
        <v>6</v>
      </c>
      <c r="C4" t="s">
        <v>7</v>
      </c>
      <c r="D4" t="s">
        <v>203</v>
      </c>
      <c r="E4">
        <v>4</v>
      </c>
      <c r="F4" t="s">
        <v>203</v>
      </c>
      <c r="G4">
        <v>3</v>
      </c>
      <c r="H4" t="s">
        <v>203</v>
      </c>
      <c r="I4">
        <v>3</v>
      </c>
      <c r="J4" t="s">
        <v>203</v>
      </c>
      <c r="K4">
        <v>4</v>
      </c>
      <c r="L4" t="s">
        <v>206</v>
      </c>
      <c r="M4">
        <v>4</v>
      </c>
      <c r="N4" t="s">
        <v>203</v>
      </c>
      <c r="O4">
        <v>4</v>
      </c>
      <c r="P4" t="s">
        <v>203</v>
      </c>
      <c r="Q4">
        <v>5</v>
      </c>
      <c r="R4" t="s">
        <v>203</v>
      </c>
      <c r="S4">
        <v>5</v>
      </c>
      <c r="T4" t="s">
        <v>203</v>
      </c>
      <c r="U4">
        <v>5</v>
      </c>
      <c r="V4" t="s">
        <v>203</v>
      </c>
      <c r="W4">
        <v>5</v>
      </c>
      <c r="X4" t="s">
        <v>203</v>
      </c>
      <c r="Y4">
        <v>4</v>
      </c>
      <c r="Z4" t="s">
        <v>203</v>
      </c>
      <c r="AA4">
        <v>4</v>
      </c>
      <c r="AB4" t="s">
        <v>205</v>
      </c>
      <c r="AC4">
        <v>4</v>
      </c>
    </row>
    <row r="5" spans="1:29" ht="12.75">
      <c r="A5">
        <v>78</v>
      </c>
      <c r="B5" t="s">
        <v>40</v>
      </c>
      <c r="C5" t="s">
        <v>41</v>
      </c>
      <c r="D5" t="s">
        <v>203</v>
      </c>
      <c r="E5">
        <v>4</v>
      </c>
      <c r="F5" t="s">
        <v>203</v>
      </c>
      <c r="G5">
        <v>4</v>
      </c>
      <c r="H5" t="s">
        <v>203</v>
      </c>
      <c r="I5">
        <v>4</v>
      </c>
      <c r="J5" t="s">
        <v>203</v>
      </c>
      <c r="K5">
        <v>4</v>
      </c>
      <c r="L5" t="s">
        <v>203</v>
      </c>
      <c r="M5">
        <v>3</v>
      </c>
      <c r="N5" t="s">
        <v>203</v>
      </c>
      <c r="O5">
        <v>4</v>
      </c>
      <c r="P5" t="s">
        <v>203</v>
      </c>
      <c r="Q5">
        <v>4</v>
      </c>
      <c r="R5" t="s">
        <v>203</v>
      </c>
      <c r="S5">
        <v>4</v>
      </c>
      <c r="T5" t="s">
        <v>203</v>
      </c>
      <c r="U5">
        <v>5</v>
      </c>
      <c r="V5" t="s">
        <v>203</v>
      </c>
      <c r="W5">
        <v>4</v>
      </c>
      <c r="X5" t="s">
        <v>203</v>
      </c>
      <c r="Y5">
        <v>4</v>
      </c>
      <c r="Z5" t="s">
        <v>203</v>
      </c>
      <c r="AA5">
        <v>3</v>
      </c>
      <c r="AB5" t="s">
        <v>203</v>
      </c>
      <c r="AC5">
        <v>4</v>
      </c>
    </row>
    <row r="6" spans="1:29" ht="12.75">
      <c r="A6">
        <v>76</v>
      </c>
      <c r="B6" t="s">
        <v>38</v>
      </c>
      <c r="C6" t="s">
        <v>36</v>
      </c>
      <c r="D6" t="s">
        <v>203</v>
      </c>
      <c r="E6">
        <v>5</v>
      </c>
      <c r="F6" t="s">
        <v>203</v>
      </c>
      <c r="G6">
        <v>4</v>
      </c>
      <c r="H6" t="s">
        <v>203</v>
      </c>
      <c r="I6">
        <v>4</v>
      </c>
      <c r="J6" t="s">
        <v>206</v>
      </c>
      <c r="K6">
        <v>4</v>
      </c>
      <c r="L6" t="s">
        <v>203</v>
      </c>
      <c r="M6">
        <v>4</v>
      </c>
      <c r="N6" t="s">
        <v>203</v>
      </c>
      <c r="O6">
        <v>4</v>
      </c>
      <c r="P6" t="s">
        <v>203</v>
      </c>
      <c r="Q6">
        <v>5</v>
      </c>
      <c r="R6" t="s">
        <v>203</v>
      </c>
      <c r="S6">
        <v>6</v>
      </c>
      <c r="T6" t="s">
        <v>203</v>
      </c>
      <c r="U6">
        <v>6</v>
      </c>
      <c r="V6" t="s">
        <v>203</v>
      </c>
      <c r="W6">
        <v>6</v>
      </c>
      <c r="X6" t="s">
        <v>203</v>
      </c>
      <c r="Y6">
        <v>5</v>
      </c>
      <c r="Z6" t="s">
        <v>203</v>
      </c>
      <c r="AA6">
        <v>5</v>
      </c>
      <c r="AB6" t="s">
        <v>203</v>
      </c>
      <c r="AC6">
        <v>5</v>
      </c>
    </row>
    <row r="7" spans="1:29" ht="12.75">
      <c r="A7">
        <v>77</v>
      </c>
      <c r="B7" t="s">
        <v>39</v>
      </c>
      <c r="C7" t="s">
        <v>13</v>
      </c>
      <c r="D7" t="s">
        <v>203</v>
      </c>
      <c r="E7">
        <v>5</v>
      </c>
      <c r="F7" t="s">
        <v>203</v>
      </c>
      <c r="G7">
        <v>4</v>
      </c>
      <c r="H7" t="s">
        <v>203</v>
      </c>
      <c r="I7">
        <v>4</v>
      </c>
      <c r="J7" t="s">
        <v>203</v>
      </c>
      <c r="K7">
        <v>5</v>
      </c>
      <c r="L7" t="s">
        <v>203</v>
      </c>
      <c r="M7">
        <v>5</v>
      </c>
      <c r="N7" t="s">
        <v>203</v>
      </c>
      <c r="O7">
        <v>5</v>
      </c>
      <c r="P7" t="s">
        <v>203</v>
      </c>
      <c r="Q7">
        <v>6</v>
      </c>
      <c r="R7" t="s">
        <v>203</v>
      </c>
      <c r="S7">
        <v>6</v>
      </c>
      <c r="T7" t="s">
        <v>203</v>
      </c>
      <c r="U7">
        <v>7</v>
      </c>
      <c r="V7" t="s">
        <v>203</v>
      </c>
      <c r="W7">
        <v>6</v>
      </c>
      <c r="X7" t="s">
        <v>203</v>
      </c>
      <c r="Y7">
        <v>6</v>
      </c>
      <c r="Z7" t="s">
        <v>203</v>
      </c>
      <c r="AA7">
        <v>6</v>
      </c>
      <c r="AB7" t="s">
        <v>203</v>
      </c>
      <c r="AC7">
        <v>5</v>
      </c>
    </row>
    <row r="8" spans="1:29" ht="12.75">
      <c r="A8">
        <v>66</v>
      </c>
      <c r="B8" t="s">
        <v>31</v>
      </c>
      <c r="C8" t="s">
        <v>13</v>
      </c>
      <c r="D8" s="8" t="s">
        <v>203</v>
      </c>
      <c r="E8" s="9">
        <v>6</v>
      </c>
      <c r="F8" s="8" t="s">
        <v>203</v>
      </c>
      <c r="G8" s="9">
        <v>5</v>
      </c>
      <c r="H8" s="8" t="s">
        <v>203</v>
      </c>
      <c r="I8" s="9">
        <v>4</v>
      </c>
      <c r="J8" s="8" t="s">
        <v>203</v>
      </c>
      <c r="K8" s="9">
        <v>4</v>
      </c>
      <c r="L8" s="8" t="s">
        <v>203</v>
      </c>
      <c r="M8" s="9">
        <v>5</v>
      </c>
      <c r="N8" s="8" t="s">
        <v>203</v>
      </c>
      <c r="O8" s="9">
        <v>5</v>
      </c>
      <c r="P8" s="8" t="s">
        <v>203</v>
      </c>
      <c r="Q8" s="9">
        <v>6</v>
      </c>
      <c r="R8" s="8" t="s">
        <v>203</v>
      </c>
      <c r="S8" s="9">
        <v>6</v>
      </c>
      <c r="T8" s="8" t="s">
        <v>203</v>
      </c>
      <c r="U8" s="9">
        <v>6</v>
      </c>
      <c r="V8" s="8" t="s">
        <v>203</v>
      </c>
      <c r="W8" s="9">
        <v>6</v>
      </c>
      <c r="X8" s="8" t="s">
        <v>203</v>
      </c>
      <c r="Y8" s="9">
        <v>5</v>
      </c>
      <c r="Z8" s="8" t="s">
        <v>203</v>
      </c>
      <c r="AA8" s="9">
        <v>5</v>
      </c>
      <c r="AB8" s="8" t="s">
        <v>203</v>
      </c>
      <c r="AC8">
        <v>5</v>
      </c>
    </row>
    <row r="9" spans="1:29" ht="12.75">
      <c r="A9">
        <v>68</v>
      </c>
      <c r="B9" t="s">
        <v>32</v>
      </c>
      <c r="C9" t="s">
        <v>24</v>
      </c>
      <c r="D9" t="s">
        <v>203</v>
      </c>
      <c r="E9">
        <v>7</v>
      </c>
      <c r="F9" t="s">
        <v>203</v>
      </c>
      <c r="G9">
        <v>7</v>
      </c>
      <c r="H9" t="s">
        <v>203</v>
      </c>
      <c r="I9">
        <v>7</v>
      </c>
      <c r="J9" t="s">
        <v>206</v>
      </c>
      <c r="K9">
        <v>8</v>
      </c>
      <c r="L9" t="s">
        <v>206</v>
      </c>
      <c r="M9">
        <v>10</v>
      </c>
      <c r="N9" t="s">
        <v>203</v>
      </c>
      <c r="O9">
        <v>11</v>
      </c>
      <c r="P9" t="s">
        <v>203</v>
      </c>
      <c r="Q9">
        <v>12</v>
      </c>
      <c r="R9" t="s">
        <v>203</v>
      </c>
      <c r="S9">
        <v>11</v>
      </c>
      <c r="T9" t="s">
        <v>206</v>
      </c>
      <c r="U9">
        <v>11</v>
      </c>
      <c r="V9" t="s">
        <v>203</v>
      </c>
      <c r="W9">
        <v>10</v>
      </c>
      <c r="X9" t="s">
        <v>203</v>
      </c>
      <c r="Y9">
        <v>9</v>
      </c>
      <c r="Z9" t="s">
        <v>203</v>
      </c>
      <c r="AA9">
        <v>8</v>
      </c>
      <c r="AB9" t="s">
        <v>203</v>
      </c>
      <c r="AC9">
        <v>9</v>
      </c>
    </row>
    <row r="10" spans="1:29" ht="12.75">
      <c r="A10">
        <v>47</v>
      </c>
      <c r="B10" t="s">
        <v>23</v>
      </c>
      <c r="C10" t="s">
        <v>24</v>
      </c>
      <c r="D10" t="s">
        <v>204</v>
      </c>
      <c r="E10">
        <v>4</v>
      </c>
      <c r="F10" t="s">
        <v>204</v>
      </c>
      <c r="G10">
        <v>3</v>
      </c>
      <c r="H10" t="s">
        <v>204</v>
      </c>
      <c r="I10">
        <v>4</v>
      </c>
      <c r="J10" t="s">
        <v>204</v>
      </c>
      <c r="K10">
        <v>5</v>
      </c>
      <c r="L10" t="s">
        <v>203</v>
      </c>
      <c r="M10">
        <v>5</v>
      </c>
      <c r="N10" t="s">
        <v>205</v>
      </c>
      <c r="O10">
        <v>5</v>
      </c>
      <c r="P10" t="s">
        <v>204</v>
      </c>
      <c r="Q10">
        <v>5</v>
      </c>
      <c r="R10" t="s">
        <v>204</v>
      </c>
      <c r="S10">
        <v>5</v>
      </c>
      <c r="T10" t="s">
        <v>204</v>
      </c>
      <c r="U10">
        <v>6</v>
      </c>
      <c r="V10" t="s">
        <v>204</v>
      </c>
      <c r="W10">
        <v>5</v>
      </c>
      <c r="X10" t="s">
        <v>204</v>
      </c>
      <c r="Y10">
        <v>5</v>
      </c>
      <c r="Z10" t="s">
        <v>204</v>
      </c>
      <c r="AA10">
        <v>4</v>
      </c>
      <c r="AB10" t="s">
        <v>204</v>
      </c>
      <c r="AC10">
        <v>5</v>
      </c>
    </row>
    <row r="11" spans="1:29" ht="12.75">
      <c r="A11">
        <v>16</v>
      </c>
      <c r="B11" t="s">
        <v>12</v>
      </c>
      <c r="C11" t="s">
        <v>13</v>
      </c>
      <c r="D11" t="s">
        <v>204</v>
      </c>
      <c r="E11">
        <v>6</v>
      </c>
      <c r="F11" t="s">
        <v>204</v>
      </c>
      <c r="G11">
        <v>4</v>
      </c>
      <c r="H11" t="s">
        <v>204</v>
      </c>
      <c r="I11">
        <v>4</v>
      </c>
      <c r="J11" t="s">
        <v>204</v>
      </c>
      <c r="K11">
        <v>5</v>
      </c>
      <c r="L11" t="s">
        <v>204</v>
      </c>
      <c r="M11">
        <v>5</v>
      </c>
      <c r="N11" t="s">
        <v>204</v>
      </c>
      <c r="O11">
        <v>6</v>
      </c>
      <c r="P11" t="s">
        <v>204</v>
      </c>
      <c r="Q11">
        <v>7</v>
      </c>
      <c r="R11" t="s">
        <v>204</v>
      </c>
      <c r="S11">
        <v>5</v>
      </c>
      <c r="T11" t="s">
        <v>204</v>
      </c>
      <c r="U11">
        <v>7</v>
      </c>
      <c r="V11" t="s">
        <v>204</v>
      </c>
      <c r="W11">
        <v>5</v>
      </c>
      <c r="X11" t="s">
        <v>204</v>
      </c>
      <c r="Y11">
        <v>6</v>
      </c>
      <c r="Z11" t="s">
        <v>204</v>
      </c>
      <c r="AA11">
        <v>6</v>
      </c>
      <c r="AB11" t="s">
        <v>204</v>
      </c>
      <c r="AC11">
        <v>6</v>
      </c>
    </row>
    <row r="12" spans="1:29" ht="12.75">
      <c r="A12">
        <v>69</v>
      </c>
      <c r="B12" t="s">
        <v>33</v>
      </c>
      <c r="C12" t="s">
        <v>3</v>
      </c>
      <c r="D12" t="s">
        <v>204</v>
      </c>
      <c r="E12">
        <v>18</v>
      </c>
      <c r="F12" t="s">
        <v>204</v>
      </c>
      <c r="G12">
        <v>17</v>
      </c>
      <c r="H12" t="s">
        <v>204</v>
      </c>
      <c r="I12">
        <v>16</v>
      </c>
      <c r="J12" t="s">
        <v>204</v>
      </c>
      <c r="K12">
        <v>16</v>
      </c>
      <c r="L12" t="s">
        <v>204</v>
      </c>
      <c r="M12">
        <v>15</v>
      </c>
      <c r="N12" t="s">
        <v>207</v>
      </c>
      <c r="O12">
        <v>15</v>
      </c>
      <c r="P12" t="s">
        <v>206</v>
      </c>
      <c r="Q12">
        <v>18</v>
      </c>
      <c r="R12" t="s">
        <v>204</v>
      </c>
      <c r="S12">
        <v>20</v>
      </c>
      <c r="T12" t="s">
        <v>204</v>
      </c>
      <c r="U12">
        <v>22</v>
      </c>
      <c r="V12" t="s">
        <v>204</v>
      </c>
      <c r="W12">
        <v>24</v>
      </c>
      <c r="X12" t="s">
        <v>204</v>
      </c>
      <c r="Y12">
        <v>22</v>
      </c>
      <c r="Z12" t="s">
        <v>204</v>
      </c>
      <c r="AA12">
        <v>18</v>
      </c>
      <c r="AB12" t="s">
        <v>206</v>
      </c>
      <c r="AC12">
        <v>18</v>
      </c>
    </row>
    <row r="13" spans="1:29" ht="12.75">
      <c r="A13">
        <v>44</v>
      </c>
      <c r="B13" t="s">
        <v>22</v>
      </c>
      <c r="C13" t="s">
        <v>8</v>
      </c>
      <c r="D13" t="s">
        <v>205</v>
      </c>
      <c r="E13">
        <v>4</v>
      </c>
      <c r="F13" t="s">
        <v>205</v>
      </c>
      <c r="G13">
        <v>4</v>
      </c>
      <c r="H13" t="s">
        <v>205</v>
      </c>
      <c r="I13">
        <v>4</v>
      </c>
      <c r="J13" t="s">
        <v>205</v>
      </c>
      <c r="K13">
        <v>5</v>
      </c>
      <c r="L13" t="s">
        <v>205</v>
      </c>
      <c r="M13">
        <v>5</v>
      </c>
      <c r="N13" t="s">
        <v>205</v>
      </c>
      <c r="O13">
        <v>6</v>
      </c>
      <c r="P13" t="s">
        <v>205</v>
      </c>
      <c r="Q13">
        <v>6</v>
      </c>
      <c r="R13" t="s">
        <v>205</v>
      </c>
      <c r="S13">
        <v>7</v>
      </c>
      <c r="T13" t="s">
        <v>205</v>
      </c>
      <c r="U13">
        <v>7</v>
      </c>
      <c r="V13" t="s">
        <v>205</v>
      </c>
      <c r="W13">
        <v>6</v>
      </c>
      <c r="X13" t="s">
        <v>205</v>
      </c>
      <c r="Y13">
        <v>5</v>
      </c>
      <c r="Z13" t="s">
        <v>205</v>
      </c>
      <c r="AA13">
        <v>4</v>
      </c>
      <c r="AB13" t="s">
        <v>205</v>
      </c>
      <c r="AC13">
        <v>5</v>
      </c>
    </row>
    <row r="14" spans="1:29" ht="12.75">
      <c r="A14">
        <v>80</v>
      </c>
      <c r="B14" t="s">
        <v>43</v>
      </c>
      <c r="C14" t="s">
        <v>9</v>
      </c>
      <c r="D14" t="s">
        <v>205</v>
      </c>
      <c r="E14">
        <v>4</v>
      </c>
      <c r="F14" t="s">
        <v>205</v>
      </c>
      <c r="G14">
        <v>4</v>
      </c>
      <c r="H14" t="s">
        <v>205</v>
      </c>
      <c r="I14">
        <v>4</v>
      </c>
      <c r="J14" t="s">
        <v>205</v>
      </c>
      <c r="K14">
        <v>3</v>
      </c>
      <c r="L14" t="s">
        <v>205</v>
      </c>
      <c r="M14">
        <v>5</v>
      </c>
      <c r="N14" t="s">
        <v>205</v>
      </c>
      <c r="O14">
        <v>5</v>
      </c>
      <c r="P14" t="s">
        <v>205</v>
      </c>
      <c r="Q14">
        <v>6</v>
      </c>
      <c r="R14" t="s">
        <v>205</v>
      </c>
      <c r="S14">
        <v>5</v>
      </c>
      <c r="T14" t="s">
        <v>205</v>
      </c>
      <c r="U14">
        <v>6</v>
      </c>
      <c r="V14" t="s">
        <v>205</v>
      </c>
      <c r="W14">
        <v>5</v>
      </c>
      <c r="X14" t="s">
        <v>205</v>
      </c>
      <c r="Y14">
        <v>5</v>
      </c>
      <c r="Z14" t="s">
        <v>205</v>
      </c>
      <c r="AA14">
        <v>4</v>
      </c>
      <c r="AB14" t="s">
        <v>205</v>
      </c>
      <c r="AC14">
        <v>5</v>
      </c>
    </row>
    <row r="15" spans="1:29" ht="12.75">
      <c r="A15">
        <v>18</v>
      </c>
      <c r="B15" t="s">
        <v>16</v>
      </c>
      <c r="C15" t="s">
        <v>17</v>
      </c>
      <c r="D15" t="s">
        <v>205</v>
      </c>
      <c r="E15">
        <v>6</v>
      </c>
      <c r="F15" t="s">
        <v>205</v>
      </c>
      <c r="G15">
        <v>6</v>
      </c>
      <c r="H15" t="s">
        <v>205</v>
      </c>
      <c r="I15">
        <v>6</v>
      </c>
      <c r="J15" t="s">
        <v>206</v>
      </c>
      <c r="K15">
        <v>6</v>
      </c>
      <c r="L15" t="s">
        <v>203</v>
      </c>
      <c r="M15">
        <v>6</v>
      </c>
      <c r="N15" t="s">
        <v>203</v>
      </c>
      <c r="O15">
        <v>7</v>
      </c>
      <c r="P15" t="s">
        <v>203</v>
      </c>
      <c r="Q15">
        <v>8</v>
      </c>
      <c r="R15" t="s">
        <v>203</v>
      </c>
      <c r="S15">
        <v>8</v>
      </c>
      <c r="T15" t="s">
        <v>205</v>
      </c>
      <c r="U15">
        <v>8</v>
      </c>
      <c r="V15" t="s">
        <v>205</v>
      </c>
      <c r="W15">
        <v>8</v>
      </c>
      <c r="X15" t="s">
        <v>205</v>
      </c>
      <c r="Y15">
        <v>7</v>
      </c>
      <c r="Z15" t="s">
        <v>205</v>
      </c>
      <c r="AA15">
        <v>6</v>
      </c>
      <c r="AB15" t="s">
        <v>205</v>
      </c>
      <c r="AC15">
        <v>7</v>
      </c>
    </row>
    <row r="16" spans="1:29" ht="12.75">
      <c r="A16">
        <v>75</v>
      </c>
      <c r="B16" t="s">
        <v>37</v>
      </c>
      <c r="C16" t="s">
        <v>9</v>
      </c>
      <c r="D16" t="s">
        <v>205</v>
      </c>
      <c r="E16">
        <v>7</v>
      </c>
      <c r="F16" t="s">
        <v>208</v>
      </c>
      <c r="G16">
        <v>6</v>
      </c>
      <c r="H16" t="s">
        <v>205</v>
      </c>
      <c r="I16">
        <v>6</v>
      </c>
      <c r="J16" t="s">
        <v>203</v>
      </c>
      <c r="K16">
        <v>6</v>
      </c>
      <c r="L16" t="s">
        <v>205</v>
      </c>
      <c r="M16">
        <v>7</v>
      </c>
      <c r="N16" t="s">
        <v>203</v>
      </c>
      <c r="O16">
        <v>7</v>
      </c>
      <c r="P16" t="s">
        <v>203</v>
      </c>
      <c r="Q16">
        <v>8</v>
      </c>
      <c r="R16" t="s">
        <v>203</v>
      </c>
      <c r="S16">
        <v>8</v>
      </c>
      <c r="T16" t="s">
        <v>203</v>
      </c>
      <c r="U16">
        <v>9</v>
      </c>
      <c r="V16" t="s">
        <v>205</v>
      </c>
      <c r="W16">
        <v>8</v>
      </c>
      <c r="X16" t="s">
        <v>205</v>
      </c>
      <c r="Y16">
        <v>7</v>
      </c>
      <c r="Z16" t="s">
        <v>205</v>
      </c>
      <c r="AA16">
        <v>7</v>
      </c>
      <c r="AB16" t="s">
        <v>203</v>
      </c>
      <c r="AC16">
        <v>7</v>
      </c>
    </row>
    <row r="17" spans="1:29" ht="12.75">
      <c r="A17">
        <v>93</v>
      </c>
      <c r="B17" t="s">
        <v>47</v>
      </c>
      <c r="C17" t="s">
        <v>5</v>
      </c>
      <c r="D17" t="s">
        <v>205</v>
      </c>
      <c r="E17">
        <v>7</v>
      </c>
      <c r="F17" t="s">
        <v>205</v>
      </c>
      <c r="G17">
        <v>7</v>
      </c>
      <c r="H17" t="s">
        <v>205</v>
      </c>
      <c r="I17">
        <v>7</v>
      </c>
      <c r="J17" t="s">
        <v>205</v>
      </c>
      <c r="K17">
        <v>7</v>
      </c>
      <c r="L17" t="s">
        <v>205</v>
      </c>
      <c r="M17">
        <v>9</v>
      </c>
      <c r="N17" t="s">
        <v>205</v>
      </c>
      <c r="O17">
        <v>9</v>
      </c>
      <c r="P17" t="s">
        <v>205</v>
      </c>
      <c r="Q17">
        <v>11</v>
      </c>
      <c r="R17" t="s">
        <v>205</v>
      </c>
      <c r="S17">
        <v>10</v>
      </c>
      <c r="T17" t="s">
        <v>205</v>
      </c>
      <c r="U17">
        <v>9</v>
      </c>
      <c r="V17" t="s">
        <v>205</v>
      </c>
      <c r="W17">
        <v>10</v>
      </c>
      <c r="X17" t="s">
        <v>205</v>
      </c>
      <c r="Y17">
        <v>9</v>
      </c>
      <c r="Z17" t="s">
        <v>205</v>
      </c>
      <c r="AA17">
        <v>8</v>
      </c>
      <c r="AB17" t="s">
        <v>205</v>
      </c>
      <c r="AC17">
        <v>8</v>
      </c>
    </row>
    <row r="18" spans="1:29" ht="12.75">
      <c r="A18">
        <v>28</v>
      </c>
      <c r="B18" t="s">
        <v>21</v>
      </c>
      <c r="C18" t="s">
        <v>5</v>
      </c>
      <c r="D18" t="s">
        <v>205</v>
      </c>
      <c r="E18">
        <v>9</v>
      </c>
      <c r="F18" t="s">
        <v>205</v>
      </c>
      <c r="G18">
        <v>9</v>
      </c>
      <c r="H18" t="s">
        <v>205</v>
      </c>
      <c r="I18">
        <v>8</v>
      </c>
      <c r="J18" t="s">
        <v>205</v>
      </c>
      <c r="K18">
        <v>8</v>
      </c>
      <c r="L18" t="s">
        <v>205</v>
      </c>
      <c r="M18">
        <v>9</v>
      </c>
      <c r="N18" t="s">
        <v>205</v>
      </c>
      <c r="O18">
        <v>11</v>
      </c>
      <c r="P18" t="s">
        <v>205</v>
      </c>
      <c r="Q18">
        <v>11</v>
      </c>
      <c r="R18" t="s">
        <v>205</v>
      </c>
      <c r="S18">
        <v>11</v>
      </c>
      <c r="T18" t="s">
        <v>205</v>
      </c>
      <c r="U18">
        <v>11</v>
      </c>
      <c r="V18" t="s">
        <v>205</v>
      </c>
      <c r="W18">
        <v>10</v>
      </c>
      <c r="X18" t="s">
        <v>205</v>
      </c>
      <c r="Y18">
        <v>10</v>
      </c>
      <c r="Z18" t="s">
        <v>205</v>
      </c>
      <c r="AA18">
        <v>9</v>
      </c>
      <c r="AB18" t="s">
        <v>205</v>
      </c>
      <c r="AC18">
        <v>10</v>
      </c>
    </row>
    <row r="19" spans="1:29" ht="12.75">
      <c r="A19">
        <v>98</v>
      </c>
      <c r="B19" t="s">
        <v>48</v>
      </c>
      <c r="C19" t="s">
        <v>4</v>
      </c>
      <c r="D19" t="s">
        <v>205</v>
      </c>
      <c r="E19">
        <v>9</v>
      </c>
      <c r="F19" t="s">
        <v>206</v>
      </c>
      <c r="G19">
        <v>9</v>
      </c>
      <c r="H19" t="s">
        <v>203</v>
      </c>
      <c r="I19">
        <v>9</v>
      </c>
      <c r="J19" t="s">
        <v>203</v>
      </c>
      <c r="K19">
        <v>10</v>
      </c>
      <c r="L19" t="s">
        <v>203</v>
      </c>
      <c r="M19">
        <v>10</v>
      </c>
      <c r="N19" t="s">
        <v>206</v>
      </c>
      <c r="O19">
        <v>11</v>
      </c>
      <c r="P19" t="s">
        <v>206</v>
      </c>
      <c r="Q19">
        <v>12</v>
      </c>
      <c r="R19" t="s">
        <v>206</v>
      </c>
      <c r="S19">
        <v>11</v>
      </c>
      <c r="T19" t="s">
        <v>206</v>
      </c>
      <c r="U19">
        <v>10</v>
      </c>
      <c r="V19" t="s">
        <v>205</v>
      </c>
      <c r="W19">
        <v>10</v>
      </c>
      <c r="X19" t="s">
        <v>205</v>
      </c>
      <c r="Y19">
        <v>9</v>
      </c>
      <c r="Z19" t="s">
        <v>203</v>
      </c>
      <c r="AA19">
        <v>8</v>
      </c>
      <c r="AB19" t="s">
        <v>203</v>
      </c>
      <c r="AC19">
        <v>10</v>
      </c>
    </row>
    <row r="20" spans="1:29" ht="12.75">
      <c r="A20">
        <v>26</v>
      </c>
      <c r="B20" t="s">
        <v>19</v>
      </c>
      <c r="C20" t="s">
        <v>5</v>
      </c>
      <c r="D20" t="s">
        <v>205</v>
      </c>
      <c r="E20">
        <v>11</v>
      </c>
      <c r="F20" t="s">
        <v>205</v>
      </c>
      <c r="G20">
        <v>10</v>
      </c>
      <c r="H20" t="s">
        <v>205</v>
      </c>
      <c r="I20">
        <v>10</v>
      </c>
      <c r="J20" t="s">
        <v>205</v>
      </c>
      <c r="K20">
        <v>11</v>
      </c>
      <c r="L20" t="s">
        <v>205</v>
      </c>
      <c r="M20">
        <v>13</v>
      </c>
      <c r="N20" t="s">
        <v>205</v>
      </c>
      <c r="O20">
        <v>15</v>
      </c>
      <c r="P20" t="s">
        <v>205</v>
      </c>
      <c r="Q20">
        <v>16</v>
      </c>
      <c r="R20" t="s">
        <v>205</v>
      </c>
      <c r="S20">
        <v>15</v>
      </c>
      <c r="T20" t="s">
        <v>205</v>
      </c>
      <c r="U20">
        <v>14</v>
      </c>
      <c r="V20" t="s">
        <v>205</v>
      </c>
      <c r="W20">
        <v>13</v>
      </c>
      <c r="X20" t="s">
        <v>205</v>
      </c>
      <c r="Y20">
        <v>12</v>
      </c>
      <c r="Z20" t="s">
        <v>205</v>
      </c>
      <c r="AA20">
        <v>12</v>
      </c>
      <c r="AB20" t="s">
        <v>205</v>
      </c>
      <c r="AC20">
        <v>13</v>
      </c>
    </row>
    <row r="21" spans="1:29" ht="12.75">
      <c r="A21">
        <v>17</v>
      </c>
      <c r="B21" t="s">
        <v>14</v>
      </c>
      <c r="C21" t="s">
        <v>15</v>
      </c>
      <c r="D21" t="s">
        <v>205</v>
      </c>
      <c r="E21">
        <v>13</v>
      </c>
      <c r="F21" t="s">
        <v>205</v>
      </c>
      <c r="G21">
        <v>12</v>
      </c>
      <c r="H21" t="s">
        <v>203</v>
      </c>
      <c r="I21">
        <v>11</v>
      </c>
      <c r="J21" t="s">
        <v>205</v>
      </c>
      <c r="K21">
        <v>13</v>
      </c>
      <c r="L21" t="s">
        <v>205</v>
      </c>
      <c r="M21">
        <v>21</v>
      </c>
      <c r="N21" t="s">
        <v>205</v>
      </c>
      <c r="O21">
        <v>27</v>
      </c>
      <c r="P21" t="s">
        <v>205</v>
      </c>
      <c r="Q21">
        <v>25</v>
      </c>
      <c r="R21" t="s">
        <v>205</v>
      </c>
      <c r="S21">
        <v>24</v>
      </c>
      <c r="T21" t="s">
        <v>205</v>
      </c>
      <c r="U21">
        <v>26</v>
      </c>
      <c r="V21" t="s">
        <v>203</v>
      </c>
      <c r="W21">
        <v>17</v>
      </c>
      <c r="X21" t="s">
        <v>203</v>
      </c>
      <c r="Y21">
        <v>15</v>
      </c>
      <c r="Z21" t="s">
        <v>203</v>
      </c>
      <c r="AA21">
        <v>12</v>
      </c>
      <c r="AB21" t="s">
        <v>203</v>
      </c>
      <c r="AC21">
        <v>18</v>
      </c>
    </row>
    <row r="22" spans="1:29" ht="12.75">
      <c r="A22">
        <v>70</v>
      </c>
      <c r="B22" t="s">
        <v>34</v>
      </c>
      <c r="C22" t="s">
        <v>20</v>
      </c>
      <c r="D22" t="s">
        <v>206</v>
      </c>
      <c r="E22">
        <v>17</v>
      </c>
      <c r="F22" t="s">
        <v>206</v>
      </c>
      <c r="G22">
        <v>17</v>
      </c>
      <c r="H22" t="s">
        <v>206</v>
      </c>
      <c r="I22">
        <v>17</v>
      </c>
      <c r="J22" t="s">
        <v>206</v>
      </c>
      <c r="K22">
        <v>18</v>
      </c>
      <c r="L22" t="s">
        <v>206</v>
      </c>
      <c r="M22">
        <v>18</v>
      </c>
      <c r="N22" t="s">
        <v>203</v>
      </c>
      <c r="O22">
        <v>17</v>
      </c>
      <c r="P22" t="s">
        <v>203</v>
      </c>
      <c r="Q22">
        <v>19</v>
      </c>
      <c r="R22" t="s">
        <v>203</v>
      </c>
      <c r="S22">
        <v>19</v>
      </c>
      <c r="T22" t="s">
        <v>203</v>
      </c>
      <c r="U22">
        <v>22</v>
      </c>
      <c r="V22" t="s">
        <v>203</v>
      </c>
      <c r="W22">
        <v>21</v>
      </c>
      <c r="X22" t="s">
        <v>203</v>
      </c>
      <c r="Y22">
        <v>20</v>
      </c>
      <c r="Z22" t="s">
        <v>206</v>
      </c>
      <c r="AA22">
        <v>17</v>
      </c>
      <c r="AB22" t="s">
        <v>206</v>
      </c>
      <c r="AC22">
        <v>18</v>
      </c>
    </row>
    <row r="23" spans="1:29" ht="12.75">
      <c r="A23">
        <v>95</v>
      </c>
      <c r="B23" t="s">
        <v>20</v>
      </c>
      <c r="C23" t="s">
        <v>20</v>
      </c>
      <c r="D23" t="s">
        <v>207</v>
      </c>
      <c r="E23">
        <v>18</v>
      </c>
      <c r="F23" t="s">
        <v>207</v>
      </c>
      <c r="G23">
        <v>16</v>
      </c>
      <c r="H23" t="s">
        <v>207</v>
      </c>
      <c r="I23">
        <v>14</v>
      </c>
      <c r="J23" t="s">
        <v>207</v>
      </c>
      <c r="K23">
        <v>17</v>
      </c>
      <c r="L23" t="s">
        <v>204</v>
      </c>
      <c r="M23">
        <v>16</v>
      </c>
      <c r="N23" t="s">
        <v>207</v>
      </c>
      <c r="O23">
        <v>17</v>
      </c>
      <c r="P23" t="s">
        <v>203</v>
      </c>
      <c r="Q23">
        <v>19</v>
      </c>
      <c r="R23" t="s">
        <v>207</v>
      </c>
      <c r="S23">
        <v>20</v>
      </c>
      <c r="T23" t="s">
        <v>203</v>
      </c>
      <c r="U23">
        <v>20</v>
      </c>
      <c r="V23" t="s">
        <v>207</v>
      </c>
      <c r="W23">
        <v>19</v>
      </c>
      <c r="X23" t="s">
        <v>207</v>
      </c>
      <c r="Y23">
        <v>19</v>
      </c>
      <c r="Z23" t="s">
        <v>207</v>
      </c>
      <c r="AA23">
        <v>20</v>
      </c>
      <c r="AB23" t="s">
        <v>204</v>
      </c>
      <c r="AC23">
        <v>18</v>
      </c>
    </row>
    <row r="26" spans="1:32" ht="12.75">
      <c r="A26" s="1" t="s">
        <v>0</v>
      </c>
      <c r="B26" s="1" t="s">
        <v>1</v>
      </c>
      <c r="C26" s="1" t="s">
        <v>2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61</v>
      </c>
      <c r="R26" s="2" t="s">
        <v>212</v>
      </c>
      <c r="AF26" t="s">
        <v>213</v>
      </c>
    </row>
    <row r="27" spans="1:44" ht="12.75">
      <c r="A27">
        <v>7</v>
      </c>
      <c r="B27" t="s">
        <v>6</v>
      </c>
      <c r="C27" t="s">
        <v>7</v>
      </c>
      <c r="D27">
        <v>4</v>
      </c>
      <c r="E27">
        <v>3</v>
      </c>
      <c r="F27">
        <v>3</v>
      </c>
      <c r="G27">
        <v>4</v>
      </c>
      <c r="H27">
        <v>4</v>
      </c>
      <c r="I27">
        <v>4</v>
      </c>
      <c r="J27">
        <v>5</v>
      </c>
      <c r="K27">
        <v>5</v>
      </c>
      <c r="L27">
        <v>5</v>
      </c>
      <c r="M27">
        <v>5</v>
      </c>
      <c r="N27">
        <v>4</v>
      </c>
      <c r="O27">
        <v>4</v>
      </c>
      <c r="P27">
        <v>4</v>
      </c>
      <c r="Q27" t="s">
        <v>210</v>
      </c>
      <c r="R27">
        <f>D27/1.944</f>
        <v>2.05761316872428</v>
      </c>
      <c r="S27">
        <f aca="true" t="shared" si="0" ref="S27:AD28">E27/1.944</f>
        <v>1.5432098765432098</v>
      </c>
      <c r="T27">
        <f t="shared" si="0"/>
        <v>1.5432098765432098</v>
      </c>
      <c r="U27">
        <f t="shared" si="0"/>
        <v>2.05761316872428</v>
      </c>
      <c r="V27">
        <f t="shared" si="0"/>
        <v>2.05761316872428</v>
      </c>
      <c r="W27">
        <f t="shared" si="0"/>
        <v>2.05761316872428</v>
      </c>
      <c r="X27">
        <f t="shared" si="0"/>
        <v>2.57201646090535</v>
      </c>
      <c r="Y27">
        <f t="shared" si="0"/>
        <v>2.57201646090535</v>
      </c>
      <c r="Z27">
        <f t="shared" si="0"/>
        <v>2.57201646090535</v>
      </c>
      <c r="AA27">
        <f t="shared" si="0"/>
        <v>2.57201646090535</v>
      </c>
      <c r="AB27">
        <f t="shared" si="0"/>
        <v>2.05761316872428</v>
      </c>
      <c r="AC27">
        <f t="shared" si="0"/>
        <v>2.05761316872428</v>
      </c>
      <c r="AD27">
        <f t="shared" si="0"/>
        <v>2.05761316872428</v>
      </c>
      <c r="AF27">
        <f>R27*3.6</f>
        <v>7.407407407407407</v>
      </c>
      <c r="AG27">
        <f aca="true" t="shared" si="1" ref="AG27:AQ42">S27*3.6</f>
        <v>5.555555555555555</v>
      </c>
      <c r="AH27">
        <f t="shared" si="1"/>
        <v>5.555555555555555</v>
      </c>
      <c r="AI27">
        <f t="shared" si="1"/>
        <v>7.407407407407407</v>
      </c>
      <c r="AJ27">
        <f t="shared" si="1"/>
        <v>7.407407407407407</v>
      </c>
      <c r="AK27">
        <f t="shared" si="1"/>
        <v>7.407407407407407</v>
      </c>
      <c r="AL27">
        <f t="shared" si="1"/>
        <v>9.25925925925926</v>
      </c>
      <c r="AM27">
        <f t="shared" si="1"/>
        <v>9.25925925925926</v>
      </c>
      <c r="AN27">
        <f t="shared" si="1"/>
        <v>9.25925925925926</v>
      </c>
      <c r="AO27">
        <f t="shared" si="1"/>
        <v>9.25925925925926</v>
      </c>
      <c r="AP27">
        <f t="shared" si="1"/>
        <v>7.407407407407407</v>
      </c>
      <c r="AQ27">
        <f t="shared" si="1"/>
        <v>7.407407407407407</v>
      </c>
      <c r="AR27">
        <f>AD27*3.6</f>
        <v>7.407407407407407</v>
      </c>
    </row>
    <row r="28" spans="1:44" ht="12.75">
      <c r="A28">
        <v>14</v>
      </c>
      <c r="B28" t="s">
        <v>11</v>
      </c>
      <c r="C28" t="s">
        <v>3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3</v>
      </c>
      <c r="K28">
        <v>3</v>
      </c>
      <c r="L28">
        <v>4</v>
      </c>
      <c r="M28">
        <v>4</v>
      </c>
      <c r="N28">
        <v>3</v>
      </c>
      <c r="O28">
        <v>3</v>
      </c>
      <c r="P28">
        <v>3</v>
      </c>
      <c r="Q28" t="s">
        <v>210</v>
      </c>
      <c r="R28">
        <f>D28/1.944</f>
        <v>1.02880658436214</v>
      </c>
      <c r="S28">
        <f t="shared" si="0"/>
        <v>1.02880658436214</v>
      </c>
      <c r="T28">
        <f t="shared" si="0"/>
        <v>1.02880658436214</v>
      </c>
      <c r="U28">
        <f t="shared" si="0"/>
        <v>1.02880658436214</v>
      </c>
      <c r="V28">
        <f t="shared" si="0"/>
        <v>1.02880658436214</v>
      </c>
      <c r="W28">
        <f t="shared" si="0"/>
        <v>1.02880658436214</v>
      </c>
      <c r="X28">
        <f t="shared" si="0"/>
        <v>1.5432098765432098</v>
      </c>
      <c r="Y28">
        <f t="shared" si="0"/>
        <v>1.5432098765432098</v>
      </c>
      <c r="Z28">
        <f t="shared" si="0"/>
        <v>2.05761316872428</v>
      </c>
      <c r="AA28">
        <f t="shared" si="0"/>
        <v>2.05761316872428</v>
      </c>
      <c r="AB28">
        <f t="shared" si="0"/>
        <v>1.5432098765432098</v>
      </c>
      <c r="AC28">
        <f t="shared" si="0"/>
        <v>1.5432098765432098</v>
      </c>
      <c r="AD28">
        <f t="shared" si="0"/>
        <v>1.5432098765432098</v>
      </c>
      <c r="AF28">
        <f aca="true" t="shared" si="2" ref="AF28:AF48">R28*3.6</f>
        <v>3.7037037037037037</v>
      </c>
      <c r="AG28">
        <f t="shared" si="1"/>
        <v>3.7037037037037037</v>
      </c>
      <c r="AH28">
        <f t="shared" si="1"/>
        <v>3.7037037037037037</v>
      </c>
      <c r="AI28">
        <f t="shared" si="1"/>
        <v>3.7037037037037037</v>
      </c>
      <c r="AJ28">
        <f t="shared" si="1"/>
        <v>3.7037037037037037</v>
      </c>
      <c r="AK28">
        <f t="shared" si="1"/>
        <v>3.7037037037037037</v>
      </c>
      <c r="AL28">
        <f t="shared" si="1"/>
        <v>5.555555555555555</v>
      </c>
      <c r="AM28">
        <f t="shared" si="1"/>
        <v>5.555555555555555</v>
      </c>
      <c r="AN28">
        <f t="shared" si="1"/>
        <v>7.407407407407407</v>
      </c>
      <c r="AO28">
        <f t="shared" si="1"/>
        <v>7.407407407407407</v>
      </c>
      <c r="AP28">
        <f t="shared" si="1"/>
        <v>5.555555555555555</v>
      </c>
      <c r="AQ28">
        <f t="shared" si="1"/>
        <v>5.555555555555555</v>
      </c>
      <c r="AR28">
        <f aca="true" t="shared" si="3" ref="AR28:AR48">AD28*3.6</f>
        <v>5.555555555555555</v>
      </c>
    </row>
    <row r="29" spans="1:44" ht="12.75">
      <c r="A29">
        <v>16</v>
      </c>
      <c r="B29" t="s">
        <v>12</v>
      </c>
      <c r="C29" t="s">
        <v>13</v>
      </c>
      <c r="D29">
        <v>6</v>
      </c>
      <c r="E29">
        <v>4</v>
      </c>
      <c r="F29">
        <v>4</v>
      </c>
      <c r="G29">
        <v>5</v>
      </c>
      <c r="H29">
        <v>5</v>
      </c>
      <c r="I29">
        <v>6</v>
      </c>
      <c r="J29">
        <v>7</v>
      </c>
      <c r="K29">
        <v>5</v>
      </c>
      <c r="L29">
        <v>7</v>
      </c>
      <c r="M29">
        <v>5</v>
      </c>
      <c r="N29">
        <v>6</v>
      </c>
      <c r="O29">
        <v>6</v>
      </c>
      <c r="P29">
        <v>6</v>
      </c>
      <c r="Q29" t="s">
        <v>211</v>
      </c>
      <c r="R29">
        <f>D29/3.6</f>
        <v>1.6666666666666665</v>
      </c>
      <c r="S29">
        <f aca="true" t="shared" si="4" ref="S29:AD30">E29/3.6</f>
        <v>1.1111111111111112</v>
      </c>
      <c r="T29">
        <f t="shared" si="4"/>
        <v>1.1111111111111112</v>
      </c>
      <c r="U29">
        <f t="shared" si="4"/>
        <v>1.3888888888888888</v>
      </c>
      <c r="V29">
        <f t="shared" si="4"/>
        <v>1.3888888888888888</v>
      </c>
      <c r="W29">
        <f t="shared" si="4"/>
        <v>1.6666666666666665</v>
      </c>
      <c r="X29">
        <f t="shared" si="4"/>
        <v>1.9444444444444444</v>
      </c>
      <c r="Y29">
        <f t="shared" si="4"/>
        <v>1.3888888888888888</v>
      </c>
      <c r="Z29">
        <f t="shared" si="4"/>
        <v>1.9444444444444444</v>
      </c>
      <c r="AA29">
        <f t="shared" si="4"/>
        <v>1.3888888888888888</v>
      </c>
      <c r="AB29">
        <f t="shared" si="4"/>
        <v>1.6666666666666665</v>
      </c>
      <c r="AC29">
        <f t="shared" si="4"/>
        <v>1.6666666666666665</v>
      </c>
      <c r="AD29">
        <f t="shared" si="4"/>
        <v>1.6666666666666665</v>
      </c>
      <c r="AF29">
        <f t="shared" si="2"/>
        <v>6</v>
      </c>
      <c r="AG29">
        <f t="shared" si="1"/>
        <v>4</v>
      </c>
      <c r="AH29">
        <f t="shared" si="1"/>
        <v>4</v>
      </c>
      <c r="AI29">
        <f t="shared" si="1"/>
        <v>5</v>
      </c>
      <c r="AJ29">
        <f t="shared" si="1"/>
        <v>5</v>
      </c>
      <c r="AK29">
        <f t="shared" si="1"/>
        <v>6</v>
      </c>
      <c r="AL29">
        <f t="shared" si="1"/>
        <v>7</v>
      </c>
      <c r="AM29">
        <f t="shared" si="1"/>
        <v>5</v>
      </c>
      <c r="AN29">
        <f t="shared" si="1"/>
        <v>7</v>
      </c>
      <c r="AO29">
        <f t="shared" si="1"/>
        <v>5</v>
      </c>
      <c r="AP29">
        <f t="shared" si="1"/>
        <v>6</v>
      </c>
      <c r="AQ29">
        <f t="shared" si="1"/>
        <v>6</v>
      </c>
      <c r="AR29">
        <f t="shared" si="3"/>
        <v>6</v>
      </c>
    </row>
    <row r="30" spans="1:44" ht="12.75">
      <c r="A30">
        <v>17</v>
      </c>
      <c r="B30" t="s">
        <v>14</v>
      </c>
      <c r="C30" t="s">
        <v>15</v>
      </c>
      <c r="D30">
        <v>13</v>
      </c>
      <c r="E30">
        <v>12</v>
      </c>
      <c r="F30">
        <v>11</v>
      </c>
      <c r="G30">
        <v>13</v>
      </c>
      <c r="H30">
        <v>21</v>
      </c>
      <c r="I30">
        <v>27</v>
      </c>
      <c r="J30">
        <v>25</v>
      </c>
      <c r="K30">
        <v>24</v>
      </c>
      <c r="L30">
        <v>26</v>
      </c>
      <c r="M30">
        <v>17</v>
      </c>
      <c r="N30">
        <v>15</v>
      </c>
      <c r="O30">
        <v>12</v>
      </c>
      <c r="P30">
        <v>18</v>
      </c>
      <c r="Q30" t="s">
        <v>211</v>
      </c>
      <c r="R30">
        <f>D30/3.6</f>
        <v>3.611111111111111</v>
      </c>
      <c r="S30">
        <f t="shared" si="4"/>
        <v>3.333333333333333</v>
      </c>
      <c r="T30">
        <f t="shared" si="4"/>
        <v>3.0555555555555554</v>
      </c>
      <c r="U30">
        <f t="shared" si="4"/>
        <v>3.611111111111111</v>
      </c>
      <c r="V30">
        <f t="shared" si="4"/>
        <v>5.833333333333333</v>
      </c>
      <c r="W30">
        <f t="shared" si="4"/>
        <v>7.5</v>
      </c>
      <c r="X30">
        <f t="shared" si="4"/>
        <v>6.944444444444445</v>
      </c>
      <c r="Y30">
        <f t="shared" si="4"/>
        <v>6.666666666666666</v>
      </c>
      <c r="Z30">
        <f t="shared" si="4"/>
        <v>7.222222222222222</v>
      </c>
      <c r="AA30">
        <f t="shared" si="4"/>
        <v>4.722222222222222</v>
      </c>
      <c r="AB30">
        <f t="shared" si="4"/>
        <v>4.166666666666667</v>
      </c>
      <c r="AC30">
        <f t="shared" si="4"/>
        <v>3.333333333333333</v>
      </c>
      <c r="AD30">
        <f t="shared" si="4"/>
        <v>5</v>
      </c>
      <c r="AF30">
        <f t="shared" si="2"/>
        <v>13</v>
      </c>
      <c r="AG30">
        <f t="shared" si="1"/>
        <v>12</v>
      </c>
      <c r="AH30">
        <f t="shared" si="1"/>
        <v>11</v>
      </c>
      <c r="AI30">
        <f t="shared" si="1"/>
        <v>13</v>
      </c>
      <c r="AJ30">
        <f t="shared" si="1"/>
        <v>21</v>
      </c>
      <c r="AK30">
        <f t="shared" si="1"/>
        <v>27</v>
      </c>
      <c r="AL30">
        <f t="shared" si="1"/>
        <v>25</v>
      </c>
      <c r="AM30">
        <f t="shared" si="1"/>
        <v>24</v>
      </c>
      <c r="AN30">
        <f t="shared" si="1"/>
        <v>26</v>
      </c>
      <c r="AO30">
        <f t="shared" si="1"/>
        <v>17</v>
      </c>
      <c r="AP30">
        <f t="shared" si="1"/>
        <v>15.000000000000002</v>
      </c>
      <c r="AQ30">
        <f t="shared" si="1"/>
        <v>12</v>
      </c>
      <c r="AR30">
        <f t="shared" si="3"/>
        <v>18</v>
      </c>
    </row>
    <row r="31" spans="1:44" ht="12.75">
      <c r="A31">
        <v>18</v>
      </c>
      <c r="B31" t="s">
        <v>16</v>
      </c>
      <c r="C31" t="s">
        <v>17</v>
      </c>
      <c r="D31">
        <v>6</v>
      </c>
      <c r="E31">
        <v>6</v>
      </c>
      <c r="F31">
        <v>6</v>
      </c>
      <c r="G31">
        <v>6</v>
      </c>
      <c r="H31">
        <v>6</v>
      </c>
      <c r="I31">
        <v>7</v>
      </c>
      <c r="J31">
        <v>8</v>
      </c>
      <c r="K31">
        <v>8</v>
      </c>
      <c r="L31">
        <v>8</v>
      </c>
      <c r="M31">
        <v>8</v>
      </c>
      <c r="N31">
        <v>7</v>
      </c>
      <c r="O31">
        <v>6</v>
      </c>
      <c r="P31">
        <v>7</v>
      </c>
      <c r="Q31" t="s">
        <v>210</v>
      </c>
      <c r="R31">
        <f>D31/1.944</f>
        <v>3.0864197530864197</v>
      </c>
      <c r="S31">
        <f aca="true" t="shared" si="5" ref="S31:AD31">E31/1.944</f>
        <v>3.0864197530864197</v>
      </c>
      <c r="T31">
        <f t="shared" si="5"/>
        <v>3.0864197530864197</v>
      </c>
      <c r="U31">
        <f t="shared" si="5"/>
        <v>3.0864197530864197</v>
      </c>
      <c r="V31">
        <f t="shared" si="5"/>
        <v>3.0864197530864197</v>
      </c>
      <c r="W31">
        <f t="shared" si="5"/>
        <v>3.60082304526749</v>
      </c>
      <c r="X31">
        <f t="shared" si="5"/>
        <v>4.11522633744856</v>
      </c>
      <c r="Y31">
        <f t="shared" si="5"/>
        <v>4.11522633744856</v>
      </c>
      <c r="Z31">
        <f t="shared" si="5"/>
        <v>4.11522633744856</v>
      </c>
      <c r="AA31">
        <f t="shared" si="5"/>
        <v>4.11522633744856</v>
      </c>
      <c r="AB31">
        <f t="shared" si="5"/>
        <v>3.60082304526749</v>
      </c>
      <c r="AC31">
        <f t="shared" si="5"/>
        <v>3.0864197530864197</v>
      </c>
      <c r="AD31">
        <f t="shared" si="5"/>
        <v>3.60082304526749</v>
      </c>
      <c r="AF31">
        <f t="shared" si="2"/>
        <v>11.11111111111111</v>
      </c>
      <c r="AG31">
        <f t="shared" si="1"/>
        <v>11.11111111111111</v>
      </c>
      <c r="AH31">
        <f t="shared" si="1"/>
        <v>11.11111111111111</v>
      </c>
      <c r="AI31">
        <f t="shared" si="1"/>
        <v>11.11111111111111</v>
      </c>
      <c r="AJ31">
        <f t="shared" si="1"/>
        <v>11.11111111111111</v>
      </c>
      <c r="AK31">
        <f t="shared" si="1"/>
        <v>12.962962962962964</v>
      </c>
      <c r="AL31">
        <f t="shared" si="1"/>
        <v>14.814814814814815</v>
      </c>
      <c r="AM31">
        <f t="shared" si="1"/>
        <v>14.814814814814815</v>
      </c>
      <c r="AN31">
        <f t="shared" si="1"/>
        <v>14.814814814814815</v>
      </c>
      <c r="AO31">
        <f t="shared" si="1"/>
        <v>14.814814814814815</v>
      </c>
      <c r="AP31">
        <f t="shared" si="1"/>
        <v>12.962962962962964</v>
      </c>
      <c r="AQ31">
        <f t="shared" si="1"/>
        <v>11.11111111111111</v>
      </c>
      <c r="AR31">
        <f t="shared" si="3"/>
        <v>12.962962962962964</v>
      </c>
    </row>
    <row r="32" spans="1:44" ht="12.75">
      <c r="A32">
        <v>26</v>
      </c>
      <c r="B32" t="s">
        <v>19</v>
      </c>
      <c r="C32" t="s">
        <v>5</v>
      </c>
      <c r="D32">
        <v>11</v>
      </c>
      <c r="E32">
        <v>10</v>
      </c>
      <c r="F32">
        <v>10</v>
      </c>
      <c r="G32">
        <v>11</v>
      </c>
      <c r="H32">
        <v>13</v>
      </c>
      <c r="I32">
        <v>15</v>
      </c>
      <c r="J32">
        <v>16</v>
      </c>
      <c r="K32">
        <v>15</v>
      </c>
      <c r="L32">
        <v>14</v>
      </c>
      <c r="M32">
        <v>13</v>
      </c>
      <c r="N32">
        <v>12</v>
      </c>
      <c r="O32">
        <v>12</v>
      </c>
      <c r="P32">
        <v>13</v>
      </c>
      <c r="Q32" t="s">
        <v>211</v>
      </c>
      <c r="R32">
        <f>D32/3.6</f>
        <v>3.0555555555555554</v>
      </c>
      <c r="S32">
        <f aca="true" t="shared" si="6" ref="S32:AD32">E32/3.6</f>
        <v>2.7777777777777777</v>
      </c>
      <c r="T32">
        <f t="shared" si="6"/>
        <v>2.7777777777777777</v>
      </c>
      <c r="U32">
        <f t="shared" si="6"/>
        <v>3.0555555555555554</v>
      </c>
      <c r="V32">
        <f t="shared" si="6"/>
        <v>3.611111111111111</v>
      </c>
      <c r="W32">
        <f t="shared" si="6"/>
        <v>4.166666666666667</v>
      </c>
      <c r="X32">
        <f t="shared" si="6"/>
        <v>4.444444444444445</v>
      </c>
      <c r="Y32">
        <f t="shared" si="6"/>
        <v>4.166666666666667</v>
      </c>
      <c r="Z32">
        <f t="shared" si="6"/>
        <v>3.888888888888889</v>
      </c>
      <c r="AA32">
        <f t="shared" si="6"/>
        <v>3.611111111111111</v>
      </c>
      <c r="AB32">
        <f t="shared" si="6"/>
        <v>3.333333333333333</v>
      </c>
      <c r="AC32">
        <f t="shared" si="6"/>
        <v>3.333333333333333</v>
      </c>
      <c r="AD32">
        <f t="shared" si="6"/>
        <v>3.611111111111111</v>
      </c>
      <c r="AF32">
        <f t="shared" si="2"/>
        <v>11</v>
      </c>
      <c r="AG32">
        <f t="shared" si="1"/>
        <v>10</v>
      </c>
      <c r="AH32">
        <f t="shared" si="1"/>
        <v>10</v>
      </c>
      <c r="AI32">
        <f t="shared" si="1"/>
        <v>11</v>
      </c>
      <c r="AJ32">
        <f t="shared" si="1"/>
        <v>13</v>
      </c>
      <c r="AK32">
        <f t="shared" si="1"/>
        <v>15.000000000000002</v>
      </c>
      <c r="AL32">
        <f t="shared" si="1"/>
        <v>16</v>
      </c>
      <c r="AM32">
        <f t="shared" si="1"/>
        <v>15.000000000000002</v>
      </c>
      <c r="AN32">
        <f t="shared" si="1"/>
        <v>14</v>
      </c>
      <c r="AO32">
        <f t="shared" si="1"/>
        <v>13</v>
      </c>
      <c r="AP32">
        <f t="shared" si="1"/>
        <v>12</v>
      </c>
      <c r="AQ32">
        <f t="shared" si="1"/>
        <v>12</v>
      </c>
      <c r="AR32">
        <f t="shared" si="3"/>
        <v>13</v>
      </c>
    </row>
    <row r="33" spans="1:44" ht="12.75">
      <c r="A33">
        <v>28</v>
      </c>
      <c r="B33" t="s">
        <v>21</v>
      </c>
      <c r="C33" t="s">
        <v>5</v>
      </c>
      <c r="D33">
        <v>9</v>
      </c>
      <c r="E33">
        <v>9</v>
      </c>
      <c r="F33">
        <v>8</v>
      </c>
      <c r="G33">
        <v>8</v>
      </c>
      <c r="H33">
        <v>9</v>
      </c>
      <c r="I33">
        <v>11</v>
      </c>
      <c r="J33">
        <v>11</v>
      </c>
      <c r="K33">
        <v>11</v>
      </c>
      <c r="L33">
        <v>11</v>
      </c>
      <c r="M33">
        <v>10</v>
      </c>
      <c r="N33">
        <v>10</v>
      </c>
      <c r="O33">
        <v>9</v>
      </c>
      <c r="P33">
        <v>10</v>
      </c>
      <c r="Q33" t="s">
        <v>210</v>
      </c>
      <c r="R33">
        <f>D33/1.944</f>
        <v>4.62962962962963</v>
      </c>
      <c r="S33">
        <f aca="true" t="shared" si="7" ref="S33:AD33">E33/1.944</f>
        <v>4.62962962962963</v>
      </c>
      <c r="T33">
        <f t="shared" si="7"/>
        <v>4.11522633744856</v>
      </c>
      <c r="U33">
        <f t="shared" si="7"/>
        <v>4.11522633744856</v>
      </c>
      <c r="V33">
        <f t="shared" si="7"/>
        <v>4.62962962962963</v>
      </c>
      <c r="W33">
        <f t="shared" si="7"/>
        <v>5.65843621399177</v>
      </c>
      <c r="X33">
        <f t="shared" si="7"/>
        <v>5.65843621399177</v>
      </c>
      <c r="Y33">
        <f t="shared" si="7"/>
        <v>5.65843621399177</v>
      </c>
      <c r="Z33">
        <f t="shared" si="7"/>
        <v>5.65843621399177</v>
      </c>
      <c r="AA33">
        <f t="shared" si="7"/>
        <v>5.1440329218107</v>
      </c>
      <c r="AB33">
        <f t="shared" si="7"/>
        <v>5.1440329218107</v>
      </c>
      <c r="AC33">
        <f t="shared" si="7"/>
        <v>4.62962962962963</v>
      </c>
      <c r="AD33">
        <f t="shared" si="7"/>
        <v>5.1440329218107</v>
      </c>
      <c r="AF33">
        <f t="shared" si="2"/>
        <v>16.666666666666668</v>
      </c>
      <c r="AG33">
        <f t="shared" si="1"/>
        <v>16.666666666666668</v>
      </c>
      <c r="AH33">
        <f t="shared" si="1"/>
        <v>14.814814814814815</v>
      </c>
      <c r="AI33">
        <f t="shared" si="1"/>
        <v>14.814814814814815</v>
      </c>
      <c r="AJ33">
        <f t="shared" si="1"/>
        <v>16.666666666666668</v>
      </c>
      <c r="AK33">
        <f t="shared" si="1"/>
        <v>20.370370370370374</v>
      </c>
      <c r="AL33">
        <f t="shared" si="1"/>
        <v>20.370370370370374</v>
      </c>
      <c r="AM33">
        <f t="shared" si="1"/>
        <v>20.370370370370374</v>
      </c>
      <c r="AN33">
        <f t="shared" si="1"/>
        <v>20.370370370370374</v>
      </c>
      <c r="AO33">
        <f t="shared" si="1"/>
        <v>18.51851851851852</v>
      </c>
      <c r="AP33">
        <f t="shared" si="1"/>
        <v>18.51851851851852</v>
      </c>
      <c r="AQ33">
        <f t="shared" si="1"/>
        <v>16.666666666666668</v>
      </c>
      <c r="AR33">
        <f t="shared" si="3"/>
        <v>18.51851851851852</v>
      </c>
    </row>
    <row r="34" spans="1:44" ht="12.75">
      <c r="A34">
        <v>44</v>
      </c>
      <c r="B34" t="s">
        <v>22</v>
      </c>
      <c r="C34" t="s">
        <v>8</v>
      </c>
      <c r="D34">
        <v>4</v>
      </c>
      <c r="E34">
        <v>4</v>
      </c>
      <c r="F34">
        <v>4</v>
      </c>
      <c r="G34">
        <v>5</v>
      </c>
      <c r="H34">
        <v>5</v>
      </c>
      <c r="I34">
        <v>6</v>
      </c>
      <c r="J34">
        <v>6</v>
      </c>
      <c r="K34">
        <v>7</v>
      </c>
      <c r="L34">
        <v>7</v>
      </c>
      <c r="M34">
        <v>6</v>
      </c>
      <c r="N34">
        <v>5</v>
      </c>
      <c r="O34">
        <v>4</v>
      </c>
      <c r="P34">
        <v>5</v>
      </c>
      <c r="Q34" t="s">
        <v>211</v>
      </c>
      <c r="R34">
        <f aca="true" t="shared" si="8" ref="R34:AD35">D34/3.6</f>
        <v>1.1111111111111112</v>
      </c>
      <c r="S34">
        <f t="shared" si="8"/>
        <v>1.1111111111111112</v>
      </c>
      <c r="T34">
        <f t="shared" si="8"/>
        <v>1.1111111111111112</v>
      </c>
      <c r="U34">
        <f t="shared" si="8"/>
        <v>1.3888888888888888</v>
      </c>
      <c r="V34">
        <f t="shared" si="8"/>
        <v>1.3888888888888888</v>
      </c>
      <c r="W34">
        <f t="shared" si="8"/>
        <v>1.6666666666666665</v>
      </c>
      <c r="X34">
        <f t="shared" si="8"/>
        <v>1.6666666666666665</v>
      </c>
      <c r="Y34">
        <f t="shared" si="8"/>
        <v>1.9444444444444444</v>
      </c>
      <c r="Z34">
        <f t="shared" si="8"/>
        <v>1.9444444444444444</v>
      </c>
      <c r="AA34">
        <f t="shared" si="8"/>
        <v>1.6666666666666665</v>
      </c>
      <c r="AB34">
        <f t="shared" si="8"/>
        <v>1.3888888888888888</v>
      </c>
      <c r="AC34">
        <f t="shared" si="8"/>
        <v>1.1111111111111112</v>
      </c>
      <c r="AD34">
        <f t="shared" si="8"/>
        <v>1.3888888888888888</v>
      </c>
      <c r="AF34">
        <f t="shared" si="2"/>
        <v>4</v>
      </c>
      <c r="AG34">
        <f t="shared" si="1"/>
        <v>4</v>
      </c>
      <c r="AH34">
        <f t="shared" si="1"/>
        <v>4</v>
      </c>
      <c r="AI34">
        <f t="shared" si="1"/>
        <v>5</v>
      </c>
      <c r="AJ34">
        <f t="shared" si="1"/>
        <v>5</v>
      </c>
      <c r="AK34">
        <f t="shared" si="1"/>
        <v>6</v>
      </c>
      <c r="AL34">
        <f t="shared" si="1"/>
        <v>6</v>
      </c>
      <c r="AM34">
        <f t="shared" si="1"/>
        <v>7</v>
      </c>
      <c r="AN34">
        <f t="shared" si="1"/>
        <v>7</v>
      </c>
      <c r="AO34">
        <f t="shared" si="1"/>
        <v>6</v>
      </c>
      <c r="AP34">
        <f t="shared" si="1"/>
        <v>5</v>
      </c>
      <c r="AQ34">
        <f t="shared" si="1"/>
        <v>4</v>
      </c>
      <c r="AR34">
        <f t="shared" si="3"/>
        <v>5</v>
      </c>
    </row>
    <row r="35" spans="1:44" ht="12.75">
      <c r="A35">
        <v>47</v>
      </c>
      <c r="B35" t="s">
        <v>23</v>
      </c>
      <c r="C35" t="s">
        <v>24</v>
      </c>
      <c r="D35">
        <v>4</v>
      </c>
      <c r="E35">
        <v>3</v>
      </c>
      <c r="F35">
        <v>4</v>
      </c>
      <c r="G35">
        <v>5</v>
      </c>
      <c r="H35">
        <v>5</v>
      </c>
      <c r="I35">
        <v>5</v>
      </c>
      <c r="J35">
        <v>5</v>
      </c>
      <c r="K35">
        <v>5</v>
      </c>
      <c r="L35">
        <v>6</v>
      </c>
      <c r="M35">
        <v>5</v>
      </c>
      <c r="N35">
        <v>5</v>
      </c>
      <c r="O35">
        <v>4</v>
      </c>
      <c r="P35">
        <v>5</v>
      </c>
      <c r="Q35" t="s">
        <v>211</v>
      </c>
      <c r="R35">
        <f t="shared" si="8"/>
        <v>1.1111111111111112</v>
      </c>
      <c r="S35">
        <f t="shared" si="8"/>
        <v>0.8333333333333333</v>
      </c>
      <c r="T35">
        <f t="shared" si="8"/>
        <v>1.1111111111111112</v>
      </c>
      <c r="U35">
        <f t="shared" si="8"/>
        <v>1.3888888888888888</v>
      </c>
      <c r="V35">
        <f t="shared" si="8"/>
        <v>1.3888888888888888</v>
      </c>
      <c r="W35">
        <f t="shared" si="8"/>
        <v>1.3888888888888888</v>
      </c>
      <c r="X35">
        <f t="shared" si="8"/>
        <v>1.3888888888888888</v>
      </c>
      <c r="Y35">
        <f t="shared" si="8"/>
        <v>1.3888888888888888</v>
      </c>
      <c r="Z35">
        <f t="shared" si="8"/>
        <v>1.6666666666666665</v>
      </c>
      <c r="AA35">
        <f t="shared" si="8"/>
        <v>1.3888888888888888</v>
      </c>
      <c r="AB35">
        <f t="shared" si="8"/>
        <v>1.3888888888888888</v>
      </c>
      <c r="AC35">
        <f t="shared" si="8"/>
        <v>1.1111111111111112</v>
      </c>
      <c r="AD35">
        <f t="shared" si="8"/>
        <v>1.3888888888888888</v>
      </c>
      <c r="AF35">
        <f t="shared" si="2"/>
        <v>4</v>
      </c>
      <c r="AG35">
        <f t="shared" si="1"/>
        <v>3</v>
      </c>
      <c r="AH35">
        <f t="shared" si="1"/>
        <v>4</v>
      </c>
      <c r="AI35">
        <f t="shared" si="1"/>
        <v>5</v>
      </c>
      <c r="AJ35">
        <f t="shared" si="1"/>
        <v>5</v>
      </c>
      <c r="AK35">
        <f t="shared" si="1"/>
        <v>5</v>
      </c>
      <c r="AL35">
        <f t="shared" si="1"/>
        <v>5</v>
      </c>
      <c r="AM35">
        <f t="shared" si="1"/>
        <v>5</v>
      </c>
      <c r="AN35">
        <f t="shared" si="1"/>
        <v>6</v>
      </c>
      <c r="AO35">
        <f t="shared" si="1"/>
        <v>5</v>
      </c>
      <c r="AP35">
        <f t="shared" si="1"/>
        <v>5</v>
      </c>
      <c r="AQ35">
        <f t="shared" si="1"/>
        <v>4</v>
      </c>
      <c r="AR35">
        <f t="shared" si="3"/>
        <v>5</v>
      </c>
    </row>
    <row r="36" spans="1:44" ht="12.75">
      <c r="A36">
        <v>59</v>
      </c>
      <c r="B36" t="s">
        <v>28</v>
      </c>
      <c r="C36" t="s">
        <v>29</v>
      </c>
      <c r="D36">
        <v>3</v>
      </c>
      <c r="E36">
        <v>3</v>
      </c>
      <c r="F36">
        <v>3</v>
      </c>
      <c r="G36">
        <v>3</v>
      </c>
      <c r="H36">
        <v>3</v>
      </c>
      <c r="I36">
        <v>4</v>
      </c>
      <c r="J36">
        <v>4</v>
      </c>
      <c r="K36">
        <v>4</v>
      </c>
      <c r="L36">
        <v>5</v>
      </c>
      <c r="M36">
        <v>4</v>
      </c>
      <c r="N36">
        <v>4</v>
      </c>
      <c r="O36">
        <v>3</v>
      </c>
      <c r="P36">
        <v>4</v>
      </c>
      <c r="Q36" t="s">
        <v>210</v>
      </c>
      <c r="R36">
        <f aca="true" t="shared" si="9" ref="R36:AD37">D36/1.944</f>
        <v>1.5432098765432098</v>
      </c>
      <c r="S36">
        <f t="shared" si="9"/>
        <v>1.5432098765432098</v>
      </c>
      <c r="T36">
        <f t="shared" si="9"/>
        <v>1.5432098765432098</v>
      </c>
      <c r="U36">
        <f t="shared" si="9"/>
        <v>1.5432098765432098</v>
      </c>
      <c r="V36">
        <f t="shared" si="9"/>
        <v>1.5432098765432098</v>
      </c>
      <c r="W36">
        <f t="shared" si="9"/>
        <v>2.05761316872428</v>
      </c>
      <c r="X36">
        <f t="shared" si="9"/>
        <v>2.05761316872428</v>
      </c>
      <c r="Y36">
        <f t="shared" si="9"/>
        <v>2.05761316872428</v>
      </c>
      <c r="Z36">
        <f t="shared" si="9"/>
        <v>2.57201646090535</v>
      </c>
      <c r="AA36">
        <f t="shared" si="9"/>
        <v>2.05761316872428</v>
      </c>
      <c r="AB36">
        <f t="shared" si="9"/>
        <v>2.05761316872428</v>
      </c>
      <c r="AC36">
        <f t="shared" si="9"/>
        <v>1.5432098765432098</v>
      </c>
      <c r="AD36">
        <f t="shared" si="9"/>
        <v>2.05761316872428</v>
      </c>
      <c r="AF36">
        <f t="shared" si="2"/>
        <v>5.555555555555555</v>
      </c>
      <c r="AG36">
        <f t="shared" si="1"/>
        <v>5.555555555555555</v>
      </c>
      <c r="AH36">
        <f t="shared" si="1"/>
        <v>5.555555555555555</v>
      </c>
      <c r="AI36">
        <f t="shared" si="1"/>
        <v>5.555555555555555</v>
      </c>
      <c r="AJ36">
        <f t="shared" si="1"/>
        <v>5.555555555555555</v>
      </c>
      <c r="AK36">
        <f t="shared" si="1"/>
        <v>7.407407407407407</v>
      </c>
      <c r="AL36">
        <f t="shared" si="1"/>
        <v>7.407407407407407</v>
      </c>
      <c r="AM36">
        <f t="shared" si="1"/>
        <v>7.407407407407407</v>
      </c>
      <c r="AN36">
        <f t="shared" si="1"/>
        <v>9.25925925925926</v>
      </c>
      <c r="AO36">
        <f t="shared" si="1"/>
        <v>7.407407407407407</v>
      </c>
      <c r="AP36">
        <f t="shared" si="1"/>
        <v>7.407407407407407</v>
      </c>
      <c r="AQ36">
        <f t="shared" si="1"/>
        <v>5.555555555555555</v>
      </c>
      <c r="AR36">
        <f t="shared" si="3"/>
        <v>7.407407407407407</v>
      </c>
    </row>
    <row r="37" spans="1:44" ht="12.75">
      <c r="A37">
        <v>66</v>
      </c>
      <c r="B37" t="s">
        <v>31</v>
      </c>
      <c r="C37" t="s">
        <v>13</v>
      </c>
      <c r="D37" s="9">
        <v>6</v>
      </c>
      <c r="E37" s="9">
        <v>5</v>
      </c>
      <c r="F37" s="9">
        <v>4</v>
      </c>
      <c r="G37" s="9">
        <v>4</v>
      </c>
      <c r="H37" s="9">
        <v>5</v>
      </c>
      <c r="I37" s="9">
        <v>5</v>
      </c>
      <c r="J37" s="9">
        <v>6</v>
      </c>
      <c r="K37" s="9">
        <v>6</v>
      </c>
      <c r="L37" s="9">
        <v>6</v>
      </c>
      <c r="M37" s="9">
        <v>6</v>
      </c>
      <c r="N37" s="9">
        <v>5</v>
      </c>
      <c r="O37" s="9">
        <v>5</v>
      </c>
      <c r="P37">
        <v>5</v>
      </c>
      <c r="Q37" t="s">
        <v>210</v>
      </c>
      <c r="R37">
        <f t="shared" si="9"/>
        <v>3.0864197530864197</v>
      </c>
      <c r="S37">
        <f t="shared" si="9"/>
        <v>2.57201646090535</v>
      </c>
      <c r="T37">
        <f t="shared" si="9"/>
        <v>2.05761316872428</v>
      </c>
      <c r="U37">
        <f t="shared" si="9"/>
        <v>2.05761316872428</v>
      </c>
      <c r="V37">
        <f t="shared" si="9"/>
        <v>2.57201646090535</v>
      </c>
      <c r="W37">
        <f t="shared" si="9"/>
        <v>2.57201646090535</v>
      </c>
      <c r="X37">
        <f t="shared" si="9"/>
        <v>3.0864197530864197</v>
      </c>
      <c r="Y37">
        <f t="shared" si="9"/>
        <v>3.0864197530864197</v>
      </c>
      <c r="Z37">
        <f t="shared" si="9"/>
        <v>3.0864197530864197</v>
      </c>
      <c r="AA37">
        <f t="shared" si="9"/>
        <v>3.0864197530864197</v>
      </c>
      <c r="AB37">
        <f t="shared" si="9"/>
        <v>2.57201646090535</v>
      </c>
      <c r="AC37">
        <f t="shared" si="9"/>
        <v>2.57201646090535</v>
      </c>
      <c r="AD37">
        <f t="shared" si="9"/>
        <v>2.57201646090535</v>
      </c>
      <c r="AF37">
        <f t="shared" si="2"/>
        <v>11.11111111111111</v>
      </c>
      <c r="AG37">
        <f t="shared" si="1"/>
        <v>9.25925925925926</v>
      </c>
      <c r="AH37">
        <f t="shared" si="1"/>
        <v>7.407407407407407</v>
      </c>
      <c r="AI37">
        <f t="shared" si="1"/>
        <v>7.407407407407407</v>
      </c>
      <c r="AJ37">
        <f t="shared" si="1"/>
        <v>9.25925925925926</v>
      </c>
      <c r="AK37">
        <f t="shared" si="1"/>
        <v>9.25925925925926</v>
      </c>
      <c r="AL37">
        <f t="shared" si="1"/>
        <v>11.11111111111111</v>
      </c>
      <c r="AM37">
        <f t="shared" si="1"/>
        <v>11.11111111111111</v>
      </c>
      <c r="AN37">
        <f t="shared" si="1"/>
        <v>11.11111111111111</v>
      </c>
      <c r="AO37">
        <f t="shared" si="1"/>
        <v>11.11111111111111</v>
      </c>
      <c r="AP37">
        <f t="shared" si="1"/>
        <v>9.25925925925926</v>
      </c>
      <c r="AQ37">
        <f t="shared" si="1"/>
        <v>9.25925925925926</v>
      </c>
      <c r="AR37">
        <f t="shared" si="3"/>
        <v>9.25925925925926</v>
      </c>
    </row>
    <row r="38" spans="1:44" ht="12.75">
      <c r="A38">
        <v>68</v>
      </c>
      <c r="B38" t="s">
        <v>32</v>
      </c>
      <c r="C38" t="s">
        <v>24</v>
      </c>
      <c r="D38">
        <v>7</v>
      </c>
      <c r="E38">
        <v>7</v>
      </c>
      <c r="F38">
        <v>7</v>
      </c>
      <c r="G38">
        <v>8</v>
      </c>
      <c r="H38">
        <v>10</v>
      </c>
      <c r="I38">
        <v>11</v>
      </c>
      <c r="J38">
        <v>12</v>
      </c>
      <c r="K38">
        <v>11</v>
      </c>
      <c r="L38">
        <v>11</v>
      </c>
      <c r="M38">
        <v>10</v>
      </c>
      <c r="N38">
        <v>9</v>
      </c>
      <c r="O38">
        <v>8</v>
      </c>
      <c r="P38">
        <v>9</v>
      </c>
      <c r="Q38" t="s">
        <v>211</v>
      </c>
      <c r="R38">
        <f aca="true" t="shared" si="10" ref="R38:AD40">D38/3.6</f>
        <v>1.9444444444444444</v>
      </c>
      <c r="S38">
        <f t="shared" si="10"/>
        <v>1.9444444444444444</v>
      </c>
      <c r="T38">
        <f t="shared" si="10"/>
        <v>1.9444444444444444</v>
      </c>
      <c r="U38">
        <f t="shared" si="10"/>
        <v>2.2222222222222223</v>
      </c>
      <c r="V38">
        <f t="shared" si="10"/>
        <v>2.7777777777777777</v>
      </c>
      <c r="W38">
        <f t="shared" si="10"/>
        <v>3.0555555555555554</v>
      </c>
      <c r="X38">
        <f t="shared" si="10"/>
        <v>3.333333333333333</v>
      </c>
      <c r="Y38">
        <f t="shared" si="10"/>
        <v>3.0555555555555554</v>
      </c>
      <c r="Z38">
        <f t="shared" si="10"/>
        <v>3.0555555555555554</v>
      </c>
      <c r="AA38">
        <f t="shared" si="10"/>
        <v>2.7777777777777777</v>
      </c>
      <c r="AB38">
        <f t="shared" si="10"/>
        <v>2.5</v>
      </c>
      <c r="AC38">
        <f t="shared" si="10"/>
        <v>2.2222222222222223</v>
      </c>
      <c r="AD38">
        <f t="shared" si="10"/>
        <v>2.5</v>
      </c>
      <c r="AF38">
        <f t="shared" si="2"/>
        <v>7</v>
      </c>
      <c r="AG38">
        <f t="shared" si="1"/>
        <v>7</v>
      </c>
      <c r="AH38">
        <f t="shared" si="1"/>
        <v>7</v>
      </c>
      <c r="AI38">
        <f t="shared" si="1"/>
        <v>8</v>
      </c>
      <c r="AJ38">
        <f t="shared" si="1"/>
        <v>10</v>
      </c>
      <c r="AK38">
        <f t="shared" si="1"/>
        <v>11</v>
      </c>
      <c r="AL38">
        <f t="shared" si="1"/>
        <v>12</v>
      </c>
      <c r="AM38">
        <f t="shared" si="1"/>
        <v>11</v>
      </c>
      <c r="AN38">
        <f t="shared" si="1"/>
        <v>11</v>
      </c>
      <c r="AO38">
        <f t="shared" si="1"/>
        <v>10</v>
      </c>
      <c r="AP38">
        <f t="shared" si="1"/>
        <v>9</v>
      </c>
      <c r="AQ38">
        <f t="shared" si="1"/>
        <v>8</v>
      </c>
      <c r="AR38">
        <f t="shared" si="3"/>
        <v>9</v>
      </c>
    </row>
    <row r="39" spans="1:44" ht="12.75">
      <c r="A39">
        <v>69</v>
      </c>
      <c r="B39" t="s">
        <v>33</v>
      </c>
      <c r="C39" t="s">
        <v>3</v>
      </c>
      <c r="D39">
        <v>18</v>
      </c>
      <c r="E39">
        <v>17</v>
      </c>
      <c r="F39">
        <v>16</v>
      </c>
      <c r="G39">
        <v>16</v>
      </c>
      <c r="H39">
        <v>15</v>
      </c>
      <c r="I39">
        <v>15</v>
      </c>
      <c r="J39">
        <v>18</v>
      </c>
      <c r="K39">
        <v>20</v>
      </c>
      <c r="L39">
        <v>22</v>
      </c>
      <c r="M39">
        <v>24</v>
      </c>
      <c r="N39">
        <v>22</v>
      </c>
      <c r="O39">
        <v>18</v>
      </c>
      <c r="P39">
        <v>18</v>
      </c>
      <c r="Q39" t="s">
        <v>211</v>
      </c>
      <c r="R39">
        <f t="shared" si="10"/>
        <v>5</v>
      </c>
      <c r="S39">
        <f t="shared" si="10"/>
        <v>4.722222222222222</v>
      </c>
      <c r="T39">
        <f t="shared" si="10"/>
        <v>4.444444444444445</v>
      </c>
      <c r="U39">
        <f t="shared" si="10"/>
        <v>4.444444444444445</v>
      </c>
      <c r="V39">
        <f t="shared" si="10"/>
        <v>4.166666666666667</v>
      </c>
      <c r="W39">
        <f t="shared" si="10"/>
        <v>4.166666666666667</v>
      </c>
      <c r="X39">
        <f t="shared" si="10"/>
        <v>5</v>
      </c>
      <c r="Y39">
        <f t="shared" si="10"/>
        <v>5.555555555555555</v>
      </c>
      <c r="Z39">
        <f t="shared" si="10"/>
        <v>6.111111111111111</v>
      </c>
      <c r="AA39">
        <f t="shared" si="10"/>
        <v>6.666666666666666</v>
      </c>
      <c r="AB39">
        <f t="shared" si="10"/>
        <v>6.111111111111111</v>
      </c>
      <c r="AC39">
        <f t="shared" si="10"/>
        <v>5</v>
      </c>
      <c r="AD39">
        <f t="shared" si="10"/>
        <v>5</v>
      </c>
      <c r="AF39">
        <f t="shared" si="2"/>
        <v>18</v>
      </c>
      <c r="AG39">
        <f t="shared" si="1"/>
        <v>17</v>
      </c>
      <c r="AH39">
        <f t="shared" si="1"/>
        <v>16</v>
      </c>
      <c r="AI39">
        <f t="shared" si="1"/>
        <v>16</v>
      </c>
      <c r="AJ39">
        <f t="shared" si="1"/>
        <v>15.000000000000002</v>
      </c>
      <c r="AK39">
        <f t="shared" si="1"/>
        <v>15.000000000000002</v>
      </c>
      <c r="AL39">
        <f t="shared" si="1"/>
        <v>18</v>
      </c>
      <c r="AM39">
        <f t="shared" si="1"/>
        <v>20</v>
      </c>
      <c r="AN39">
        <f t="shared" si="1"/>
        <v>22</v>
      </c>
      <c r="AO39">
        <f t="shared" si="1"/>
        <v>24</v>
      </c>
      <c r="AP39">
        <f t="shared" si="1"/>
        <v>22</v>
      </c>
      <c r="AQ39">
        <f t="shared" si="1"/>
        <v>18</v>
      </c>
      <c r="AR39">
        <f t="shared" si="3"/>
        <v>18</v>
      </c>
    </row>
    <row r="40" spans="1:44" ht="12.75">
      <c r="A40">
        <v>70</v>
      </c>
      <c r="B40" t="s">
        <v>34</v>
      </c>
      <c r="C40" t="s">
        <v>20</v>
      </c>
      <c r="D40">
        <v>17</v>
      </c>
      <c r="E40">
        <v>17</v>
      </c>
      <c r="F40">
        <v>17</v>
      </c>
      <c r="G40">
        <v>18</v>
      </c>
      <c r="H40">
        <v>18</v>
      </c>
      <c r="I40">
        <v>17</v>
      </c>
      <c r="J40">
        <v>19</v>
      </c>
      <c r="K40">
        <v>19</v>
      </c>
      <c r="L40">
        <v>22</v>
      </c>
      <c r="M40">
        <v>21</v>
      </c>
      <c r="N40">
        <v>20</v>
      </c>
      <c r="O40">
        <v>17</v>
      </c>
      <c r="P40">
        <v>18</v>
      </c>
      <c r="Q40" t="s">
        <v>211</v>
      </c>
      <c r="R40">
        <f t="shared" si="10"/>
        <v>4.722222222222222</v>
      </c>
      <c r="S40">
        <f t="shared" si="10"/>
        <v>4.722222222222222</v>
      </c>
      <c r="T40">
        <f t="shared" si="10"/>
        <v>4.722222222222222</v>
      </c>
      <c r="U40">
        <f t="shared" si="10"/>
        <v>5</v>
      </c>
      <c r="V40">
        <f t="shared" si="10"/>
        <v>5</v>
      </c>
      <c r="W40">
        <f t="shared" si="10"/>
        <v>4.722222222222222</v>
      </c>
      <c r="X40">
        <f t="shared" si="10"/>
        <v>5.277777777777778</v>
      </c>
      <c r="Y40">
        <f t="shared" si="10"/>
        <v>5.277777777777778</v>
      </c>
      <c r="Z40">
        <f t="shared" si="10"/>
        <v>6.111111111111111</v>
      </c>
      <c r="AA40">
        <f t="shared" si="10"/>
        <v>5.833333333333333</v>
      </c>
      <c r="AB40">
        <f t="shared" si="10"/>
        <v>5.555555555555555</v>
      </c>
      <c r="AC40">
        <f t="shared" si="10"/>
        <v>4.722222222222222</v>
      </c>
      <c r="AD40">
        <f t="shared" si="10"/>
        <v>5</v>
      </c>
      <c r="AF40">
        <f t="shared" si="2"/>
        <v>17</v>
      </c>
      <c r="AG40">
        <f t="shared" si="1"/>
        <v>17</v>
      </c>
      <c r="AH40">
        <f t="shared" si="1"/>
        <v>17</v>
      </c>
      <c r="AI40">
        <f t="shared" si="1"/>
        <v>18</v>
      </c>
      <c r="AJ40">
        <f t="shared" si="1"/>
        <v>18</v>
      </c>
      <c r="AK40">
        <f t="shared" si="1"/>
        <v>17</v>
      </c>
      <c r="AL40">
        <f t="shared" si="1"/>
        <v>19</v>
      </c>
      <c r="AM40">
        <f t="shared" si="1"/>
        <v>19</v>
      </c>
      <c r="AN40">
        <f t="shared" si="1"/>
        <v>22</v>
      </c>
      <c r="AO40">
        <f t="shared" si="1"/>
        <v>21</v>
      </c>
      <c r="AP40">
        <f t="shared" si="1"/>
        <v>20</v>
      </c>
      <c r="AQ40">
        <f t="shared" si="1"/>
        <v>17</v>
      </c>
      <c r="AR40">
        <f t="shared" si="3"/>
        <v>18</v>
      </c>
    </row>
    <row r="41" spans="1:44" ht="12.75">
      <c r="A41">
        <v>75</v>
      </c>
      <c r="B41" t="s">
        <v>37</v>
      </c>
      <c r="C41" t="s">
        <v>9</v>
      </c>
      <c r="D41">
        <v>7</v>
      </c>
      <c r="E41">
        <v>6</v>
      </c>
      <c r="F41">
        <v>6</v>
      </c>
      <c r="G41">
        <v>6</v>
      </c>
      <c r="H41">
        <v>7</v>
      </c>
      <c r="I41">
        <v>7</v>
      </c>
      <c r="J41">
        <v>8</v>
      </c>
      <c r="K41">
        <v>8</v>
      </c>
      <c r="L41">
        <v>9</v>
      </c>
      <c r="M41">
        <v>8</v>
      </c>
      <c r="N41">
        <v>7</v>
      </c>
      <c r="O41">
        <v>7</v>
      </c>
      <c r="P41">
        <v>7</v>
      </c>
      <c r="Q41" t="s">
        <v>210</v>
      </c>
      <c r="R41">
        <f aca="true" t="shared" si="11" ref="R41:AD42">D41/1.944</f>
        <v>3.60082304526749</v>
      </c>
      <c r="S41">
        <f t="shared" si="11"/>
        <v>3.0864197530864197</v>
      </c>
      <c r="T41">
        <f t="shared" si="11"/>
        <v>3.0864197530864197</v>
      </c>
      <c r="U41">
        <f t="shared" si="11"/>
        <v>3.0864197530864197</v>
      </c>
      <c r="V41">
        <f t="shared" si="11"/>
        <v>3.60082304526749</v>
      </c>
      <c r="W41">
        <f t="shared" si="11"/>
        <v>3.60082304526749</v>
      </c>
      <c r="X41">
        <f t="shared" si="11"/>
        <v>4.11522633744856</v>
      </c>
      <c r="Y41">
        <f t="shared" si="11"/>
        <v>4.11522633744856</v>
      </c>
      <c r="Z41">
        <f t="shared" si="11"/>
        <v>4.62962962962963</v>
      </c>
      <c r="AA41">
        <f t="shared" si="11"/>
        <v>4.11522633744856</v>
      </c>
      <c r="AB41">
        <f t="shared" si="11"/>
        <v>3.60082304526749</v>
      </c>
      <c r="AC41">
        <f t="shared" si="11"/>
        <v>3.60082304526749</v>
      </c>
      <c r="AD41">
        <f t="shared" si="11"/>
        <v>3.60082304526749</v>
      </c>
      <c r="AF41">
        <f t="shared" si="2"/>
        <v>12.962962962962964</v>
      </c>
      <c r="AG41">
        <f t="shared" si="1"/>
        <v>11.11111111111111</v>
      </c>
      <c r="AH41">
        <f t="shared" si="1"/>
        <v>11.11111111111111</v>
      </c>
      <c r="AI41">
        <f t="shared" si="1"/>
        <v>11.11111111111111</v>
      </c>
      <c r="AJ41">
        <f t="shared" si="1"/>
        <v>12.962962962962964</v>
      </c>
      <c r="AK41">
        <f t="shared" si="1"/>
        <v>12.962962962962964</v>
      </c>
      <c r="AL41">
        <f t="shared" si="1"/>
        <v>14.814814814814815</v>
      </c>
      <c r="AM41">
        <f t="shared" si="1"/>
        <v>14.814814814814815</v>
      </c>
      <c r="AN41">
        <f t="shared" si="1"/>
        <v>16.666666666666668</v>
      </c>
      <c r="AO41">
        <f t="shared" si="1"/>
        <v>14.814814814814815</v>
      </c>
      <c r="AP41">
        <f t="shared" si="1"/>
        <v>12.962962962962964</v>
      </c>
      <c r="AQ41">
        <f t="shared" si="1"/>
        <v>12.962962962962964</v>
      </c>
      <c r="AR41">
        <f t="shared" si="3"/>
        <v>12.962962962962964</v>
      </c>
    </row>
    <row r="42" spans="1:44" ht="12.75">
      <c r="A42">
        <v>76</v>
      </c>
      <c r="B42" t="s">
        <v>38</v>
      </c>
      <c r="C42" t="s">
        <v>36</v>
      </c>
      <c r="D42">
        <v>5</v>
      </c>
      <c r="E42">
        <v>4</v>
      </c>
      <c r="F42">
        <v>4</v>
      </c>
      <c r="G42">
        <v>4</v>
      </c>
      <c r="H42">
        <v>4</v>
      </c>
      <c r="I42">
        <v>4</v>
      </c>
      <c r="J42">
        <v>5</v>
      </c>
      <c r="K42">
        <v>6</v>
      </c>
      <c r="L42">
        <v>6</v>
      </c>
      <c r="M42">
        <v>6</v>
      </c>
      <c r="N42">
        <v>5</v>
      </c>
      <c r="O42">
        <v>5</v>
      </c>
      <c r="P42">
        <v>5</v>
      </c>
      <c r="Q42" t="s">
        <v>210</v>
      </c>
      <c r="R42">
        <f t="shared" si="11"/>
        <v>2.57201646090535</v>
      </c>
      <c r="S42">
        <f t="shared" si="11"/>
        <v>2.05761316872428</v>
      </c>
      <c r="T42">
        <f t="shared" si="11"/>
        <v>2.05761316872428</v>
      </c>
      <c r="U42">
        <f t="shared" si="11"/>
        <v>2.05761316872428</v>
      </c>
      <c r="V42">
        <f t="shared" si="11"/>
        <v>2.05761316872428</v>
      </c>
      <c r="W42">
        <f t="shared" si="11"/>
        <v>2.05761316872428</v>
      </c>
      <c r="X42">
        <f t="shared" si="11"/>
        <v>2.57201646090535</v>
      </c>
      <c r="Y42">
        <f t="shared" si="11"/>
        <v>3.0864197530864197</v>
      </c>
      <c r="Z42">
        <f t="shared" si="11"/>
        <v>3.0864197530864197</v>
      </c>
      <c r="AA42">
        <f t="shared" si="11"/>
        <v>3.0864197530864197</v>
      </c>
      <c r="AB42">
        <f t="shared" si="11"/>
        <v>2.57201646090535</v>
      </c>
      <c r="AC42">
        <f t="shared" si="11"/>
        <v>2.57201646090535</v>
      </c>
      <c r="AD42">
        <f t="shared" si="11"/>
        <v>2.57201646090535</v>
      </c>
      <c r="AF42">
        <f t="shared" si="2"/>
        <v>9.25925925925926</v>
      </c>
      <c r="AG42">
        <f t="shared" si="1"/>
        <v>7.407407407407407</v>
      </c>
      <c r="AH42">
        <f t="shared" si="1"/>
        <v>7.407407407407407</v>
      </c>
      <c r="AI42">
        <f t="shared" si="1"/>
        <v>7.407407407407407</v>
      </c>
      <c r="AJ42">
        <f t="shared" si="1"/>
        <v>7.407407407407407</v>
      </c>
      <c r="AK42">
        <f t="shared" si="1"/>
        <v>7.407407407407407</v>
      </c>
      <c r="AL42">
        <f t="shared" si="1"/>
        <v>9.25925925925926</v>
      </c>
      <c r="AM42">
        <f t="shared" si="1"/>
        <v>11.11111111111111</v>
      </c>
      <c r="AN42">
        <f t="shared" si="1"/>
        <v>11.11111111111111</v>
      </c>
      <c r="AO42">
        <f t="shared" si="1"/>
        <v>11.11111111111111</v>
      </c>
      <c r="AP42">
        <f t="shared" si="1"/>
        <v>9.25925925925926</v>
      </c>
      <c r="AQ42">
        <f t="shared" si="1"/>
        <v>9.25925925925926</v>
      </c>
      <c r="AR42">
        <f t="shared" si="3"/>
        <v>9.25925925925926</v>
      </c>
    </row>
    <row r="43" spans="1:44" ht="12.75">
      <c r="A43">
        <v>77</v>
      </c>
      <c r="B43" t="s">
        <v>39</v>
      </c>
      <c r="C43" t="s">
        <v>13</v>
      </c>
      <c r="D43">
        <v>5</v>
      </c>
      <c r="E43">
        <v>4</v>
      </c>
      <c r="F43">
        <v>4</v>
      </c>
      <c r="G43">
        <v>5</v>
      </c>
      <c r="H43">
        <v>5</v>
      </c>
      <c r="I43">
        <v>5</v>
      </c>
      <c r="J43">
        <v>6</v>
      </c>
      <c r="K43">
        <v>6</v>
      </c>
      <c r="L43">
        <v>7</v>
      </c>
      <c r="M43">
        <v>6</v>
      </c>
      <c r="N43">
        <v>6</v>
      </c>
      <c r="O43">
        <v>6</v>
      </c>
      <c r="P43">
        <v>5</v>
      </c>
      <c r="Q43" t="s">
        <v>211</v>
      </c>
      <c r="R43">
        <f>D43/3.6</f>
        <v>1.3888888888888888</v>
      </c>
      <c r="S43">
        <f aca="true" t="shared" si="12" ref="S43:AD43">E43/3.6</f>
        <v>1.1111111111111112</v>
      </c>
      <c r="T43">
        <f t="shared" si="12"/>
        <v>1.1111111111111112</v>
      </c>
      <c r="U43">
        <f t="shared" si="12"/>
        <v>1.3888888888888888</v>
      </c>
      <c r="V43">
        <f t="shared" si="12"/>
        <v>1.3888888888888888</v>
      </c>
      <c r="W43">
        <f t="shared" si="12"/>
        <v>1.3888888888888888</v>
      </c>
      <c r="X43">
        <f t="shared" si="12"/>
        <v>1.6666666666666665</v>
      </c>
      <c r="Y43">
        <f t="shared" si="12"/>
        <v>1.6666666666666665</v>
      </c>
      <c r="Z43">
        <f t="shared" si="12"/>
        <v>1.9444444444444444</v>
      </c>
      <c r="AA43">
        <f t="shared" si="12"/>
        <v>1.6666666666666665</v>
      </c>
      <c r="AB43">
        <f t="shared" si="12"/>
        <v>1.6666666666666665</v>
      </c>
      <c r="AC43">
        <f t="shared" si="12"/>
        <v>1.6666666666666665</v>
      </c>
      <c r="AD43">
        <f t="shared" si="12"/>
        <v>1.3888888888888888</v>
      </c>
      <c r="AF43">
        <f t="shared" si="2"/>
        <v>5</v>
      </c>
      <c r="AG43">
        <f aca="true" t="shared" si="13" ref="AG43:AG48">S43*3.6</f>
        <v>4</v>
      </c>
      <c r="AH43">
        <f aca="true" t="shared" si="14" ref="AH43:AH48">T43*3.6</f>
        <v>4</v>
      </c>
      <c r="AI43">
        <f aca="true" t="shared" si="15" ref="AI43:AI48">U43*3.6</f>
        <v>5</v>
      </c>
      <c r="AJ43">
        <f aca="true" t="shared" si="16" ref="AJ43:AJ48">V43*3.6</f>
        <v>5</v>
      </c>
      <c r="AK43">
        <f aca="true" t="shared" si="17" ref="AK43:AK48">W43*3.6</f>
        <v>5</v>
      </c>
      <c r="AL43">
        <f aca="true" t="shared" si="18" ref="AL43:AL48">X43*3.6</f>
        <v>6</v>
      </c>
      <c r="AM43">
        <f aca="true" t="shared" si="19" ref="AM43:AM48">Y43*3.6</f>
        <v>6</v>
      </c>
      <c r="AN43">
        <f aca="true" t="shared" si="20" ref="AN43:AN48">Z43*3.6</f>
        <v>7</v>
      </c>
      <c r="AO43">
        <f aca="true" t="shared" si="21" ref="AO43:AO48">AA43*3.6</f>
        <v>6</v>
      </c>
      <c r="AP43">
        <f aca="true" t="shared" si="22" ref="AP43:AP48">AB43*3.6</f>
        <v>6</v>
      </c>
      <c r="AQ43">
        <f aca="true" t="shared" si="23" ref="AQ43:AQ48">AC43*3.6</f>
        <v>6</v>
      </c>
      <c r="AR43">
        <f t="shared" si="3"/>
        <v>5</v>
      </c>
    </row>
    <row r="44" spans="1:44" ht="12.75">
      <c r="A44">
        <v>78</v>
      </c>
      <c r="B44" t="s">
        <v>40</v>
      </c>
      <c r="C44" t="s">
        <v>41</v>
      </c>
      <c r="D44">
        <v>4</v>
      </c>
      <c r="E44">
        <v>4</v>
      </c>
      <c r="F44">
        <v>4</v>
      </c>
      <c r="G44">
        <v>4</v>
      </c>
      <c r="H44">
        <v>3</v>
      </c>
      <c r="I44">
        <v>4</v>
      </c>
      <c r="J44">
        <v>4</v>
      </c>
      <c r="K44">
        <v>4</v>
      </c>
      <c r="L44">
        <v>5</v>
      </c>
      <c r="M44">
        <v>4</v>
      </c>
      <c r="N44">
        <v>4</v>
      </c>
      <c r="O44">
        <v>3</v>
      </c>
      <c r="P44">
        <v>4</v>
      </c>
      <c r="Q44" t="s">
        <v>210</v>
      </c>
      <c r="R44">
        <f>D44/1.944</f>
        <v>2.05761316872428</v>
      </c>
      <c r="S44">
        <f aca="true" t="shared" si="24" ref="S44:AD44">E44/1.944</f>
        <v>2.05761316872428</v>
      </c>
      <c r="T44">
        <f t="shared" si="24"/>
        <v>2.05761316872428</v>
      </c>
      <c r="U44">
        <f t="shared" si="24"/>
        <v>2.05761316872428</v>
      </c>
      <c r="V44">
        <f t="shared" si="24"/>
        <v>1.5432098765432098</v>
      </c>
      <c r="W44">
        <f t="shared" si="24"/>
        <v>2.05761316872428</v>
      </c>
      <c r="X44">
        <f t="shared" si="24"/>
        <v>2.05761316872428</v>
      </c>
      <c r="Y44">
        <f t="shared" si="24"/>
        <v>2.05761316872428</v>
      </c>
      <c r="Z44">
        <f t="shared" si="24"/>
        <v>2.57201646090535</v>
      </c>
      <c r="AA44">
        <f t="shared" si="24"/>
        <v>2.05761316872428</v>
      </c>
      <c r="AB44">
        <f t="shared" si="24"/>
        <v>2.05761316872428</v>
      </c>
      <c r="AC44">
        <f t="shared" si="24"/>
        <v>1.5432098765432098</v>
      </c>
      <c r="AD44">
        <f t="shared" si="24"/>
        <v>2.05761316872428</v>
      </c>
      <c r="AF44">
        <f t="shared" si="2"/>
        <v>7.407407407407407</v>
      </c>
      <c r="AG44">
        <f t="shared" si="13"/>
        <v>7.407407407407407</v>
      </c>
      <c r="AH44">
        <f t="shared" si="14"/>
        <v>7.407407407407407</v>
      </c>
      <c r="AI44">
        <f t="shared" si="15"/>
        <v>7.407407407407407</v>
      </c>
      <c r="AJ44">
        <f t="shared" si="16"/>
        <v>5.555555555555555</v>
      </c>
      <c r="AK44">
        <f t="shared" si="17"/>
        <v>7.407407407407407</v>
      </c>
      <c r="AL44">
        <f t="shared" si="18"/>
        <v>7.407407407407407</v>
      </c>
      <c r="AM44">
        <f t="shared" si="19"/>
        <v>7.407407407407407</v>
      </c>
      <c r="AN44">
        <f t="shared" si="20"/>
        <v>9.25925925925926</v>
      </c>
      <c r="AO44">
        <f t="shared" si="21"/>
        <v>7.407407407407407</v>
      </c>
      <c r="AP44">
        <f t="shared" si="22"/>
        <v>7.407407407407407</v>
      </c>
      <c r="AQ44">
        <f t="shared" si="23"/>
        <v>5.555555555555555</v>
      </c>
      <c r="AR44">
        <f t="shared" si="3"/>
        <v>7.407407407407407</v>
      </c>
    </row>
    <row r="45" spans="1:44" ht="12.75">
      <c r="A45">
        <v>80</v>
      </c>
      <c r="B45" t="s">
        <v>43</v>
      </c>
      <c r="C45" t="s">
        <v>9</v>
      </c>
      <c r="D45">
        <v>4</v>
      </c>
      <c r="E45">
        <v>4</v>
      </c>
      <c r="F45">
        <v>4</v>
      </c>
      <c r="G45">
        <v>3</v>
      </c>
      <c r="H45">
        <v>5</v>
      </c>
      <c r="I45">
        <v>5</v>
      </c>
      <c r="J45">
        <v>6</v>
      </c>
      <c r="K45">
        <v>5</v>
      </c>
      <c r="L45">
        <v>6</v>
      </c>
      <c r="M45">
        <v>5</v>
      </c>
      <c r="N45">
        <v>5</v>
      </c>
      <c r="O45">
        <v>4</v>
      </c>
      <c r="P45">
        <v>5</v>
      </c>
      <c r="Q45" t="s">
        <v>211</v>
      </c>
      <c r="R45">
        <f aca="true" t="shared" si="25" ref="R45:AD46">D45/3.6</f>
        <v>1.1111111111111112</v>
      </c>
      <c r="S45">
        <f t="shared" si="25"/>
        <v>1.1111111111111112</v>
      </c>
      <c r="T45">
        <f t="shared" si="25"/>
        <v>1.1111111111111112</v>
      </c>
      <c r="U45">
        <f t="shared" si="25"/>
        <v>0.8333333333333333</v>
      </c>
      <c r="V45">
        <f t="shared" si="25"/>
        <v>1.3888888888888888</v>
      </c>
      <c r="W45">
        <f t="shared" si="25"/>
        <v>1.3888888888888888</v>
      </c>
      <c r="X45">
        <f t="shared" si="25"/>
        <v>1.6666666666666665</v>
      </c>
      <c r="Y45">
        <f t="shared" si="25"/>
        <v>1.3888888888888888</v>
      </c>
      <c r="Z45">
        <f t="shared" si="25"/>
        <v>1.6666666666666665</v>
      </c>
      <c r="AA45">
        <f t="shared" si="25"/>
        <v>1.3888888888888888</v>
      </c>
      <c r="AB45">
        <f t="shared" si="25"/>
        <v>1.3888888888888888</v>
      </c>
      <c r="AC45">
        <f t="shared" si="25"/>
        <v>1.1111111111111112</v>
      </c>
      <c r="AD45">
        <f t="shared" si="25"/>
        <v>1.3888888888888888</v>
      </c>
      <c r="AF45">
        <f t="shared" si="2"/>
        <v>4</v>
      </c>
      <c r="AG45">
        <f t="shared" si="13"/>
        <v>4</v>
      </c>
      <c r="AH45">
        <f t="shared" si="14"/>
        <v>4</v>
      </c>
      <c r="AI45">
        <f t="shared" si="15"/>
        <v>3</v>
      </c>
      <c r="AJ45">
        <f t="shared" si="16"/>
        <v>5</v>
      </c>
      <c r="AK45">
        <f t="shared" si="17"/>
        <v>5</v>
      </c>
      <c r="AL45">
        <f t="shared" si="18"/>
        <v>6</v>
      </c>
      <c r="AM45">
        <f t="shared" si="19"/>
        <v>5</v>
      </c>
      <c r="AN45">
        <f t="shared" si="20"/>
        <v>6</v>
      </c>
      <c r="AO45">
        <f t="shared" si="21"/>
        <v>5</v>
      </c>
      <c r="AP45">
        <f t="shared" si="22"/>
        <v>5</v>
      </c>
      <c r="AQ45">
        <f t="shared" si="23"/>
        <v>4</v>
      </c>
      <c r="AR45">
        <f t="shared" si="3"/>
        <v>5</v>
      </c>
    </row>
    <row r="46" spans="1:44" ht="12.75">
      <c r="A46">
        <v>93</v>
      </c>
      <c r="B46" t="s">
        <v>47</v>
      </c>
      <c r="C46" t="s">
        <v>5</v>
      </c>
      <c r="D46">
        <v>7</v>
      </c>
      <c r="E46">
        <v>7</v>
      </c>
      <c r="F46">
        <v>7</v>
      </c>
      <c r="G46">
        <v>7</v>
      </c>
      <c r="H46">
        <v>9</v>
      </c>
      <c r="I46">
        <v>9</v>
      </c>
      <c r="J46">
        <v>11</v>
      </c>
      <c r="K46">
        <v>10</v>
      </c>
      <c r="L46">
        <v>9</v>
      </c>
      <c r="M46">
        <v>10</v>
      </c>
      <c r="N46">
        <v>9</v>
      </c>
      <c r="O46">
        <v>8</v>
      </c>
      <c r="P46">
        <v>8</v>
      </c>
      <c r="Q46" t="s">
        <v>211</v>
      </c>
      <c r="R46">
        <f t="shared" si="25"/>
        <v>1.9444444444444444</v>
      </c>
      <c r="S46">
        <f t="shared" si="25"/>
        <v>1.9444444444444444</v>
      </c>
      <c r="T46">
        <f t="shared" si="25"/>
        <v>1.9444444444444444</v>
      </c>
      <c r="U46">
        <f t="shared" si="25"/>
        <v>1.9444444444444444</v>
      </c>
      <c r="V46">
        <f t="shared" si="25"/>
        <v>2.5</v>
      </c>
      <c r="W46">
        <f t="shared" si="25"/>
        <v>2.5</v>
      </c>
      <c r="X46">
        <f t="shared" si="25"/>
        <v>3.0555555555555554</v>
      </c>
      <c r="Y46">
        <f t="shared" si="25"/>
        <v>2.7777777777777777</v>
      </c>
      <c r="Z46">
        <f t="shared" si="25"/>
        <v>2.5</v>
      </c>
      <c r="AA46">
        <f t="shared" si="25"/>
        <v>2.7777777777777777</v>
      </c>
      <c r="AB46">
        <f t="shared" si="25"/>
        <v>2.5</v>
      </c>
      <c r="AC46">
        <f t="shared" si="25"/>
        <v>2.2222222222222223</v>
      </c>
      <c r="AD46">
        <f t="shared" si="25"/>
        <v>2.2222222222222223</v>
      </c>
      <c r="AF46">
        <f t="shared" si="2"/>
        <v>7</v>
      </c>
      <c r="AG46">
        <f t="shared" si="13"/>
        <v>7</v>
      </c>
      <c r="AH46">
        <f t="shared" si="14"/>
        <v>7</v>
      </c>
      <c r="AI46">
        <f t="shared" si="15"/>
        <v>7</v>
      </c>
      <c r="AJ46">
        <f t="shared" si="16"/>
        <v>9</v>
      </c>
      <c r="AK46">
        <f t="shared" si="17"/>
        <v>9</v>
      </c>
      <c r="AL46">
        <f t="shared" si="18"/>
        <v>11</v>
      </c>
      <c r="AM46">
        <f t="shared" si="19"/>
        <v>10</v>
      </c>
      <c r="AN46">
        <f t="shared" si="20"/>
        <v>9</v>
      </c>
      <c r="AO46">
        <f t="shared" si="21"/>
        <v>10</v>
      </c>
      <c r="AP46">
        <f t="shared" si="22"/>
        <v>9</v>
      </c>
      <c r="AQ46">
        <f t="shared" si="23"/>
        <v>8</v>
      </c>
      <c r="AR46">
        <f t="shared" si="3"/>
        <v>8</v>
      </c>
    </row>
    <row r="47" spans="1:44" ht="12.75">
      <c r="A47">
        <v>95</v>
      </c>
      <c r="B47" t="s">
        <v>20</v>
      </c>
      <c r="C47" t="s">
        <v>20</v>
      </c>
      <c r="D47">
        <v>18</v>
      </c>
      <c r="E47">
        <v>16</v>
      </c>
      <c r="F47">
        <v>14</v>
      </c>
      <c r="G47">
        <v>17</v>
      </c>
      <c r="H47">
        <v>16</v>
      </c>
      <c r="I47">
        <v>17</v>
      </c>
      <c r="J47">
        <v>19</v>
      </c>
      <c r="K47">
        <v>20</v>
      </c>
      <c r="L47">
        <v>20</v>
      </c>
      <c r="M47">
        <v>19</v>
      </c>
      <c r="N47">
        <v>19</v>
      </c>
      <c r="O47">
        <v>20</v>
      </c>
      <c r="P47">
        <v>18</v>
      </c>
      <c r="Q47" t="s">
        <v>210</v>
      </c>
      <c r="R47">
        <f aca="true" t="shared" si="26" ref="R47:AD48">D47/1.944</f>
        <v>9.25925925925926</v>
      </c>
      <c r="S47">
        <f t="shared" si="26"/>
        <v>8.23045267489712</v>
      </c>
      <c r="T47">
        <f t="shared" si="26"/>
        <v>7.20164609053498</v>
      </c>
      <c r="U47">
        <f t="shared" si="26"/>
        <v>8.74485596707819</v>
      </c>
      <c r="V47">
        <f t="shared" si="26"/>
        <v>8.23045267489712</v>
      </c>
      <c r="W47">
        <f t="shared" si="26"/>
        <v>8.74485596707819</v>
      </c>
      <c r="X47">
        <f t="shared" si="26"/>
        <v>9.77366255144033</v>
      </c>
      <c r="Y47">
        <f t="shared" si="26"/>
        <v>10.2880658436214</v>
      </c>
      <c r="Z47">
        <f t="shared" si="26"/>
        <v>10.2880658436214</v>
      </c>
      <c r="AA47">
        <f t="shared" si="26"/>
        <v>9.77366255144033</v>
      </c>
      <c r="AB47">
        <f t="shared" si="26"/>
        <v>9.77366255144033</v>
      </c>
      <c r="AC47">
        <f t="shared" si="26"/>
        <v>10.2880658436214</v>
      </c>
      <c r="AD47">
        <f t="shared" si="26"/>
        <v>9.25925925925926</v>
      </c>
      <c r="AF47">
        <f t="shared" si="2"/>
        <v>33.333333333333336</v>
      </c>
      <c r="AG47">
        <f t="shared" si="13"/>
        <v>29.62962962962963</v>
      </c>
      <c r="AH47">
        <f t="shared" si="14"/>
        <v>25.925925925925927</v>
      </c>
      <c r="AI47">
        <f t="shared" si="15"/>
        <v>31.48148148148148</v>
      </c>
      <c r="AJ47">
        <f t="shared" si="16"/>
        <v>29.62962962962963</v>
      </c>
      <c r="AK47">
        <f t="shared" si="17"/>
        <v>31.48148148148148</v>
      </c>
      <c r="AL47">
        <f t="shared" si="18"/>
        <v>35.18518518518519</v>
      </c>
      <c r="AM47">
        <f t="shared" si="19"/>
        <v>37.03703703703704</v>
      </c>
      <c r="AN47">
        <f t="shared" si="20"/>
        <v>37.03703703703704</v>
      </c>
      <c r="AO47">
        <f t="shared" si="21"/>
        <v>35.18518518518519</v>
      </c>
      <c r="AP47">
        <f t="shared" si="22"/>
        <v>35.18518518518519</v>
      </c>
      <c r="AQ47">
        <f t="shared" si="23"/>
        <v>37.03703703703704</v>
      </c>
      <c r="AR47">
        <f t="shared" si="3"/>
        <v>33.333333333333336</v>
      </c>
    </row>
    <row r="48" spans="1:44" ht="12.75">
      <c r="A48">
        <v>98</v>
      </c>
      <c r="B48" t="s">
        <v>48</v>
      </c>
      <c r="C48" t="s">
        <v>4</v>
      </c>
      <c r="D48">
        <v>9</v>
      </c>
      <c r="E48">
        <v>9</v>
      </c>
      <c r="F48">
        <v>9</v>
      </c>
      <c r="G48">
        <v>10</v>
      </c>
      <c r="H48">
        <v>10</v>
      </c>
      <c r="I48">
        <v>11</v>
      </c>
      <c r="J48">
        <v>12</v>
      </c>
      <c r="K48">
        <v>11</v>
      </c>
      <c r="L48">
        <v>10</v>
      </c>
      <c r="M48">
        <v>10</v>
      </c>
      <c r="N48">
        <v>9</v>
      </c>
      <c r="O48">
        <v>8</v>
      </c>
      <c r="P48">
        <v>10</v>
      </c>
      <c r="Q48" t="s">
        <v>210</v>
      </c>
      <c r="R48">
        <f t="shared" si="26"/>
        <v>4.62962962962963</v>
      </c>
      <c r="S48">
        <f t="shared" si="26"/>
        <v>4.62962962962963</v>
      </c>
      <c r="T48">
        <f t="shared" si="26"/>
        <v>4.62962962962963</v>
      </c>
      <c r="U48">
        <f t="shared" si="26"/>
        <v>5.1440329218107</v>
      </c>
      <c r="V48">
        <f t="shared" si="26"/>
        <v>5.1440329218107</v>
      </c>
      <c r="W48">
        <f t="shared" si="26"/>
        <v>5.65843621399177</v>
      </c>
      <c r="X48">
        <f t="shared" si="26"/>
        <v>6.172839506172839</v>
      </c>
      <c r="Y48">
        <f t="shared" si="26"/>
        <v>5.65843621399177</v>
      </c>
      <c r="Z48">
        <f t="shared" si="26"/>
        <v>5.1440329218107</v>
      </c>
      <c r="AA48">
        <f t="shared" si="26"/>
        <v>5.1440329218107</v>
      </c>
      <c r="AB48">
        <f t="shared" si="26"/>
        <v>4.62962962962963</v>
      </c>
      <c r="AC48">
        <f t="shared" si="26"/>
        <v>4.11522633744856</v>
      </c>
      <c r="AD48">
        <f t="shared" si="26"/>
        <v>5.1440329218107</v>
      </c>
      <c r="AF48">
        <f t="shared" si="2"/>
        <v>16.666666666666668</v>
      </c>
      <c r="AG48">
        <f t="shared" si="13"/>
        <v>16.666666666666668</v>
      </c>
      <c r="AH48">
        <f t="shared" si="14"/>
        <v>16.666666666666668</v>
      </c>
      <c r="AI48">
        <f t="shared" si="15"/>
        <v>18.51851851851852</v>
      </c>
      <c r="AJ48">
        <f t="shared" si="16"/>
        <v>18.51851851851852</v>
      </c>
      <c r="AK48">
        <f t="shared" si="17"/>
        <v>20.370370370370374</v>
      </c>
      <c r="AL48">
        <f t="shared" si="18"/>
        <v>22.22222222222222</v>
      </c>
      <c r="AM48">
        <f t="shared" si="19"/>
        <v>20.370370370370374</v>
      </c>
      <c r="AN48">
        <f t="shared" si="20"/>
        <v>18.51851851851852</v>
      </c>
      <c r="AO48">
        <f t="shared" si="21"/>
        <v>18.51851851851852</v>
      </c>
      <c r="AP48">
        <f t="shared" si="22"/>
        <v>16.666666666666668</v>
      </c>
      <c r="AQ48">
        <f t="shared" si="23"/>
        <v>14.814814814814815</v>
      </c>
      <c r="AR48">
        <f t="shared" si="3"/>
        <v>18.51851851851852</v>
      </c>
    </row>
    <row r="49" ht="13.5" thickBot="1"/>
    <row r="50" ht="13.5" thickBot="1">
      <c r="B50" s="10" t="s">
        <v>212</v>
      </c>
    </row>
    <row r="51" spans="1:16" ht="12.75">
      <c r="A51" s="1" t="s">
        <v>0</v>
      </c>
      <c r="B51" s="1" t="s">
        <v>1</v>
      </c>
      <c r="C51" s="1" t="s">
        <v>2</v>
      </c>
      <c r="D51" s="2" t="s">
        <v>49</v>
      </c>
      <c r="E51" s="2" t="s">
        <v>50</v>
      </c>
      <c r="F51" s="2" t="s">
        <v>51</v>
      </c>
      <c r="G51" s="2" t="s">
        <v>52</v>
      </c>
      <c r="H51" s="2" t="s">
        <v>53</v>
      </c>
      <c r="I51" s="2" t="s">
        <v>54</v>
      </c>
      <c r="J51" s="2" t="s">
        <v>55</v>
      </c>
      <c r="K51" s="2" t="s">
        <v>56</v>
      </c>
      <c r="L51" s="2" t="s">
        <v>57</v>
      </c>
      <c r="M51" s="2" t="s">
        <v>58</v>
      </c>
      <c r="N51" s="2" t="s">
        <v>59</v>
      </c>
      <c r="O51" s="2" t="s">
        <v>60</v>
      </c>
      <c r="P51" s="2" t="s">
        <v>61</v>
      </c>
    </row>
    <row r="52" spans="1:16" ht="12.75">
      <c r="A52">
        <v>7</v>
      </c>
      <c r="B52" t="s">
        <v>6</v>
      </c>
      <c r="C52" t="s">
        <v>7</v>
      </c>
      <c r="D52" s="11">
        <v>2.05761316872428</v>
      </c>
      <c r="E52" s="11">
        <v>1.5432098765432098</v>
      </c>
      <c r="F52" s="11">
        <v>1.5432098765432098</v>
      </c>
      <c r="G52" s="11">
        <v>2.05761316872428</v>
      </c>
      <c r="H52" s="11">
        <v>2.05761316872428</v>
      </c>
      <c r="I52" s="11">
        <v>2.05761316872428</v>
      </c>
      <c r="J52" s="11">
        <v>2.57201646090535</v>
      </c>
      <c r="K52" s="11">
        <v>2.57201646090535</v>
      </c>
      <c r="L52" s="11">
        <v>2.57201646090535</v>
      </c>
      <c r="M52" s="11">
        <v>2.57201646090535</v>
      </c>
      <c r="N52" s="11">
        <v>2.05761316872428</v>
      </c>
      <c r="O52" s="11">
        <v>2.05761316872428</v>
      </c>
      <c r="P52" s="11">
        <v>2.05761316872428</v>
      </c>
    </row>
    <row r="53" spans="1:16" ht="12.75">
      <c r="A53">
        <v>14</v>
      </c>
      <c r="B53" t="s">
        <v>11</v>
      </c>
      <c r="C53" t="s">
        <v>3</v>
      </c>
      <c r="D53" s="11">
        <v>1.02880658436214</v>
      </c>
      <c r="E53" s="11">
        <v>1.02880658436214</v>
      </c>
      <c r="F53" s="11">
        <v>1.02880658436214</v>
      </c>
      <c r="G53" s="11">
        <v>1.02880658436214</v>
      </c>
      <c r="H53" s="11">
        <v>1.02880658436214</v>
      </c>
      <c r="I53" s="11">
        <v>1.02880658436214</v>
      </c>
      <c r="J53" s="11">
        <v>1.5432098765432098</v>
      </c>
      <c r="K53" s="11">
        <v>1.5432098765432098</v>
      </c>
      <c r="L53" s="11">
        <v>2.05761316872428</v>
      </c>
      <c r="M53" s="11">
        <v>2.05761316872428</v>
      </c>
      <c r="N53" s="11">
        <v>1.5432098765432098</v>
      </c>
      <c r="O53" s="11">
        <v>1.5432098765432098</v>
      </c>
      <c r="P53" s="11">
        <v>1.5432098765432098</v>
      </c>
    </row>
    <row r="54" spans="1:16" ht="12.75">
      <c r="A54">
        <v>16</v>
      </c>
      <c r="B54" t="s">
        <v>12</v>
      </c>
      <c r="C54" t="s">
        <v>13</v>
      </c>
      <c r="D54" s="11">
        <v>1.6666666666666665</v>
      </c>
      <c r="E54" s="11">
        <v>1.1111111111111112</v>
      </c>
      <c r="F54" s="11">
        <v>1.1111111111111112</v>
      </c>
      <c r="G54" s="11">
        <v>1.3888888888888888</v>
      </c>
      <c r="H54" s="11">
        <v>1.3888888888888888</v>
      </c>
      <c r="I54" s="11">
        <v>1.6666666666666665</v>
      </c>
      <c r="J54" s="11">
        <v>1.9444444444444444</v>
      </c>
      <c r="K54" s="11">
        <v>1.3888888888888888</v>
      </c>
      <c r="L54" s="11">
        <v>1.9444444444444444</v>
      </c>
      <c r="M54" s="11">
        <v>1.3888888888888888</v>
      </c>
      <c r="N54" s="11">
        <v>1.6666666666666665</v>
      </c>
      <c r="O54" s="11">
        <v>1.6666666666666665</v>
      </c>
      <c r="P54" s="11">
        <v>1.6666666666666665</v>
      </c>
    </row>
    <row r="55" spans="1:16" ht="12.75">
      <c r="A55">
        <v>17</v>
      </c>
      <c r="B55" t="s">
        <v>14</v>
      </c>
      <c r="C55" t="s">
        <v>15</v>
      </c>
      <c r="D55" s="11">
        <v>3.611111111111111</v>
      </c>
      <c r="E55" s="11">
        <v>3.333333333333333</v>
      </c>
      <c r="F55" s="11">
        <v>3.0555555555555554</v>
      </c>
      <c r="G55" s="11">
        <v>3.611111111111111</v>
      </c>
      <c r="H55" s="11">
        <v>5.833333333333333</v>
      </c>
      <c r="I55" s="11">
        <v>7.5</v>
      </c>
      <c r="J55" s="11">
        <v>6.944444444444445</v>
      </c>
      <c r="K55" s="11">
        <v>6.666666666666666</v>
      </c>
      <c r="L55" s="11">
        <v>7.222222222222222</v>
      </c>
      <c r="M55" s="11">
        <v>4.722222222222222</v>
      </c>
      <c r="N55" s="11">
        <v>4.166666666666667</v>
      </c>
      <c r="O55" s="11">
        <v>3.333333333333333</v>
      </c>
      <c r="P55" s="11">
        <v>5</v>
      </c>
    </row>
    <row r="56" spans="1:16" ht="12.75">
      <c r="A56">
        <v>18</v>
      </c>
      <c r="B56" t="s">
        <v>16</v>
      </c>
      <c r="C56" t="s">
        <v>17</v>
      </c>
      <c r="D56" s="11">
        <v>3.0864197530864197</v>
      </c>
      <c r="E56" s="11">
        <v>3.0864197530864197</v>
      </c>
      <c r="F56" s="11">
        <v>3.0864197530864197</v>
      </c>
      <c r="G56" s="11">
        <v>3.0864197530864197</v>
      </c>
      <c r="H56" s="11">
        <v>3.0864197530864197</v>
      </c>
      <c r="I56" s="11">
        <v>3.60082304526749</v>
      </c>
      <c r="J56" s="11">
        <v>4.11522633744856</v>
      </c>
      <c r="K56" s="11">
        <v>4.11522633744856</v>
      </c>
      <c r="L56" s="11">
        <v>4.11522633744856</v>
      </c>
      <c r="M56" s="11">
        <v>4.11522633744856</v>
      </c>
      <c r="N56" s="11">
        <v>3.60082304526749</v>
      </c>
      <c r="O56" s="11">
        <v>3.0864197530864197</v>
      </c>
      <c r="P56" s="11">
        <v>3.60082304526749</v>
      </c>
    </row>
    <row r="57" spans="1:16" ht="12.75">
      <c r="A57">
        <v>26</v>
      </c>
      <c r="B57" t="s">
        <v>19</v>
      </c>
      <c r="C57" t="s">
        <v>5</v>
      </c>
      <c r="D57" s="11">
        <v>3.0555555555555554</v>
      </c>
      <c r="E57" s="11">
        <v>2.7777777777777777</v>
      </c>
      <c r="F57" s="11">
        <v>2.7777777777777777</v>
      </c>
      <c r="G57" s="11">
        <v>3.0555555555555554</v>
      </c>
      <c r="H57" s="11">
        <v>3.611111111111111</v>
      </c>
      <c r="I57" s="11">
        <v>4.166666666666667</v>
      </c>
      <c r="J57" s="11">
        <v>4.444444444444445</v>
      </c>
      <c r="K57" s="11">
        <v>4.166666666666667</v>
      </c>
      <c r="L57" s="11">
        <v>3.888888888888889</v>
      </c>
      <c r="M57" s="11">
        <v>3.611111111111111</v>
      </c>
      <c r="N57" s="11">
        <v>3.333333333333333</v>
      </c>
      <c r="O57" s="11">
        <v>3.333333333333333</v>
      </c>
      <c r="P57" s="11">
        <v>3.611111111111111</v>
      </c>
    </row>
    <row r="58" spans="1:16" ht="12.75">
      <c r="A58">
        <v>28</v>
      </c>
      <c r="B58" t="s">
        <v>21</v>
      </c>
      <c r="C58" t="s">
        <v>5</v>
      </c>
      <c r="D58" s="11">
        <v>4.62962962962963</v>
      </c>
      <c r="E58" s="11">
        <v>4.62962962962963</v>
      </c>
      <c r="F58" s="11">
        <v>4.11522633744856</v>
      </c>
      <c r="G58" s="11">
        <v>4.11522633744856</v>
      </c>
      <c r="H58" s="11">
        <v>4.62962962962963</v>
      </c>
      <c r="I58" s="11">
        <v>5.65843621399177</v>
      </c>
      <c r="J58" s="11">
        <v>5.65843621399177</v>
      </c>
      <c r="K58" s="11">
        <v>5.65843621399177</v>
      </c>
      <c r="L58" s="11">
        <v>5.65843621399177</v>
      </c>
      <c r="M58" s="11">
        <v>5.1440329218107</v>
      </c>
      <c r="N58" s="11">
        <v>5.1440329218107</v>
      </c>
      <c r="O58" s="11">
        <v>4.62962962962963</v>
      </c>
      <c r="P58" s="11">
        <v>5.1440329218107</v>
      </c>
    </row>
    <row r="59" spans="1:16" ht="12.75">
      <c r="A59">
        <v>44</v>
      </c>
      <c r="B59" t="s">
        <v>22</v>
      </c>
      <c r="C59" t="s">
        <v>8</v>
      </c>
      <c r="D59" s="11">
        <v>1.1111111111111112</v>
      </c>
      <c r="E59" s="11">
        <v>1.1111111111111112</v>
      </c>
      <c r="F59" s="11">
        <v>1.1111111111111112</v>
      </c>
      <c r="G59" s="11">
        <v>1.3888888888888888</v>
      </c>
      <c r="H59" s="11">
        <v>1.3888888888888888</v>
      </c>
      <c r="I59" s="11">
        <v>1.6666666666666665</v>
      </c>
      <c r="J59" s="11">
        <v>1.6666666666666665</v>
      </c>
      <c r="K59" s="11">
        <v>1.9444444444444444</v>
      </c>
      <c r="L59" s="11">
        <v>1.9444444444444444</v>
      </c>
      <c r="M59" s="11">
        <v>1.6666666666666665</v>
      </c>
      <c r="N59" s="11">
        <v>1.3888888888888888</v>
      </c>
      <c r="O59" s="11">
        <v>1.1111111111111112</v>
      </c>
      <c r="P59" s="11">
        <v>1.3888888888888888</v>
      </c>
    </row>
    <row r="60" spans="1:16" ht="12.75">
      <c r="A60">
        <v>47</v>
      </c>
      <c r="B60" t="s">
        <v>23</v>
      </c>
      <c r="C60" t="s">
        <v>24</v>
      </c>
      <c r="D60" s="11">
        <v>1.1111111111111112</v>
      </c>
      <c r="E60" s="11">
        <v>0.8333333333333333</v>
      </c>
      <c r="F60" s="11">
        <v>1.1111111111111112</v>
      </c>
      <c r="G60" s="11">
        <v>1.3888888888888888</v>
      </c>
      <c r="H60" s="11">
        <v>1.3888888888888888</v>
      </c>
      <c r="I60" s="11">
        <v>1.3888888888888888</v>
      </c>
      <c r="J60" s="11">
        <v>1.3888888888888888</v>
      </c>
      <c r="K60" s="11">
        <v>1.3888888888888888</v>
      </c>
      <c r="L60" s="11">
        <v>1.6666666666666665</v>
      </c>
      <c r="M60" s="11">
        <v>1.3888888888888888</v>
      </c>
      <c r="N60" s="11">
        <v>1.3888888888888888</v>
      </c>
      <c r="O60" s="11">
        <v>1.1111111111111112</v>
      </c>
      <c r="P60" s="11">
        <v>1.3888888888888888</v>
      </c>
    </row>
    <row r="61" spans="1:16" ht="12.75">
      <c r="A61">
        <v>59</v>
      </c>
      <c r="B61" t="s">
        <v>28</v>
      </c>
      <c r="C61" t="s">
        <v>29</v>
      </c>
      <c r="D61" s="11">
        <v>1.5432098765432098</v>
      </c>
      <c r="E61" s="11">
        <v>1.5432098765432098</v>
      </c>
      <c r="F61" s="11">
        <v>1.5432098765432098</v>
      </c>
      <c r="G61" s="11">
        <v>1.5432098765432098</v>
      </c>
      <c r="H61" s="11">
        <v>1.5432098765432098</v>
      </c>
      <c r="I61" s="11">
        <v>2.05761316872428</v>
      </c>
      <c r="J61" s="11">
        <v>2.05761316872428</v>
      </c>
      <c r="K61" s="11">
        <v>2.05761316872428</v>
      </c>
      <c r="L61" s="11">
        <v>2.57201646090535</v>
      </c>
      <c r="M61" s="11">
        <v>2.05761316872428</v>
      </c>
      <c r="N61" s="11">
        <v>2.05761316872428</v>
      </c>
      <c r="O61" s="11">
        <v>1.5432098765432098</v>
      </c>
      <c r="P61" s="11">
        <v>2.05761316872428</v>
      </c>
    </row>
    <row r="62" spans="1:16" ht="12.75">
      <c r="A62">
        <v>66</v>
      </c>
      <c r="B62" t="s">
        <v>31</v>
      </c>
      <c r="C62" t="s">
        <v>13</v>
      </c>
      <c r="D62" s="12">
        <v>3.0864197530864197</v>
      </c>
      <c r="E62" s="12">
        <v>2.57201646090535</v>
      </c>
      <c r="F62" s="12">
        <v>2.05761316872428</v>
      </c>
      <c r="G62" s="12">
        <v>2.05761316872428</v>
      </c>
      <c r="H62" s="12">
        <v>2.57201646090535</v>
      </c>
      <c r="I62" s="12">
        <v>2.57201646090535</v>
      </c>
      <c r="J62" s="12">
        <v>3.0864197530864197</v>
      </c>
      <c r="K62" s="12">
        <v>3.0864197530864197</v>
      </c>
      <c r="L62" s="12">
        <v>3.0864197530864197</v>
      </c>
      <c r="M62" s="12">
        <v>3.0864197530864197</v>
      </c>
      <c r="N62" s="12">
        <v>2.57201646090535</v>
      </c>
      <c r="O62" s="12">
        <v>2.57201646090535</v>
      </c>
      <c r="P62" s="11">
        <v>2.57201646090535</v>
      </c>
    </row>
    <row r="63" spans="1:16" ht="12.75">
      <c r="A63">
        <v>68</v>
      </c>
      <c r="B63" t="s">
        <v>32</v>
      </c>
      <c r="C63" t="s">
        <v>24</v>
      </c>
      <c r="D63" s="11">
        <v>1.9444444444444444</v>
      </c>
      <c r="E63" s="11">
        <v>1.9444444444444444</v>
      </c>
      <c r="F63" s="11">
        <v>1.9444444444444444</v>
      </c>
      <c r="G63" s="11">
        <v>2.2222222222222223</v>
      </c>
      <c r="H63" s="11">
        <v>2.7777777777777777</v>
      </c>
      <c r="I63" s="11">
        <v>3.0555555555555554</v>
      </c>
      <c r="J63" s="11">
        <v>3.333333333333333</v>
      </c>
      <c r="K63" s="11">
        <v>3.0555555555555554</v>
      </c>
      <c r="L63" s="11">
        <v>3.0555555555555554</v>
      </c>
      <c r="M63" s="11">
        <v>2.7777777777777777</v>
      </c>
      <c r="N63" s="11">
        <v>2.5</v>
      </c>
      <c r="O63" s="11">
        <v>2.2222222222222223</v>
      </c>
      <c r="P63" s="11">
        <v>2.5</v>
      </c>
    </row>
    <row r="64" spans="1:16" ht="12.75">
      <c r="A64">
        <v>69</v>
      </c>
      <c r="B64" t="s">
        <v>33</v>
      </c>
      <c r="C64" t="s">
        <v>3</v>
      </c>
      <c r="D64" s="11">
        <v>5</v>
      </c>
      <c r="E64" s="11">
        <v>4.722222222222222</v>
      </c>
      <c r="F64" s="11">
        <v>4.444444444444445</v>
      </c>
      <c r="G64" s="11">
        <v>4.444444444444445</v>
      </c>
      <c r="H64" s="11">
        <v>4.166666666666667</v>
      </c>
      <c r="I64" s="11">
        <v>4.166666666666667</v>
      </c>
      <c r="J64" s="11">
        <v>5</v>
      </c>
      <c r="K64" s="11">
        <v>5.555555555555555</v>
      </c>
      <c r="L64" s="11">
        <v>6.111111111111111</v>
      </c>
      <c r="M64" s="11">
        <v>6.666666666666666</v>
      </c>
      <c r="N64" s="11">
        <v>6.111111111111111</v>
      </c>
      <c r="O64" s="11">
        <v>5</v>
      </c>
      <c r="P64" s="11">
        <v>5</v>
      </c>
    </row>
    <row r="65" spans="1:16" ht="12.75">
      <c r="A65">
        <v>70</v>
      </c>
      <c r="B65" t="s">
        <v>34</v>
      </c>
      <c r="C65" t="s">
        <v>20</v>
      </c>
      <c r="D65" s="11">
        <v>4.722222222222222</v>
      </c>
      <c r="E65" s="11">
        <v>4.722222222222222</v>
      </c>
      <c r="F65" s="11">
        <v>4.722222222222222</v>
      </c>
      <c r="G65" s="11">
        <v>5</v>
      </c>
      <c r="H65" s="11">
        <v>5</v>
      </c>
      <c r="I65" s="11">
        <v>4.722222222222222</v>
      </c>
      <c r="J65" s="11">
        <v>5.277777777777778</v>
      </c>
      <c r="K65" s="11">
        <v>5.277777777777778</v>
      </c>
      <c r="L65" s="11">
        <v>6.111111111111111</v>
      </c>
      <c r="M65" s="11">
        <v>5.833333333333333</v>
      </c>
      <c r="N65" s="11">
        <v>5.555555555555555</v>
      </c>
      <c r="O65" s="11">
        <v>4.722222222222222</v>
      </c>
      <c r="P65" s="11">
        <v>5</v>
      </c>
    </row>
    <row r="66" spans="1:16" ht="12.75">
      <c r="A66">
        <v>75</v>
      </c>
      <c r="B66" t="s">
        <v>37</v>
      </c>
      <c r="C66" t="s">
        <v>9</v>
      </c>
      <c r="D66" s="11">
        <v>3.60082304526749</v>
      </c>
      <c r="E66" s="11">
        <v>3.0864197530864197</v>
      </c>
      <c r="F66" s="11">
        <v>3.0864197530864197</v>
      </c>
      <c r="G66" s="11">
        <v>3.0864197530864197</v>
      </c>
      <c r="H66" s="11">
        <v>3.60082304526749</v>
      </c>
      <c r="I66" s="11">
        <v>3.60082304526749</v>
      </c>
      <c r="J66" s="11">
        <v>4.11522633744856</v>
      </c>
      <c r="K66" s="11">
        <v>4.11522633744856</v>
      </c>
      <c r="L66" s="11">
        <v>4.62962962962963</v>
      </c>
      <c r="M66" s="11">
        <v>4.11522633744856</v>
      </c>
      <c r="N66" s="11">
        <v>3.60082304526749</v>
      </c>
      <c r="O66" s="11">
        <v>3.60082304526749</v>
      </c>
      <c r="P66" s="11">
        <v>3.60082304526749</v>
      </c>
    </row>
    <row r="67" spans="1:16" ht="12.75">
      <c r="A67">
        <v>76</v>
      </c>
      <c r="B67" t="s">
        <v>38</v>
      </c>
      <c r="C67" t="s">
        <v>36</v>
      </c>
      <c r="D67" s="11">
        <v>2.57201646090535</v>
      </c>
      <c r="E67" s="11">
        <v>2.05761316872428</v>
      </c>
      <c r="F67" s="11">
        <v>2.05761316872428</v>
      </c>
      <c r="G67" s="11">
        <v>2.05761316872428</v>
      </c>
      <c r="H67" s="11">
        <v>2.05761316872428</v>
      </c>
      <c r="I67" s="11">
        <v>2.05761316872428</v>
      </c>
      <c r="J67" s="11">
        <v>2.57201646090535</v>
      </c>
      <c r="K67" s="11">
        <v>3.0864197530864197</v>
      </c>
      <c r="L67" s="11">
        <v>3.0864197530864197</v>
      </c>
      <c r="M67" s="11">
        <v>3.0864197530864197</v>
      </c>
      <c r="N67" s="11">
        <v>2.57201646090535</v>
      </c>
      <c r="O67" s="11">
        <v>2.57201646090535</v>
      </c>
      <c r="P67" s="11">
        <v>2.57201646090535</v>
      </c>
    </row>
    <row r="68" spans="1:16" ht="12.75">
      <c r="A68">
        <v>77</v>
      </c>
      <c r="B68" t="s">
        <v>39</v>
      </c>
      <c r="C68" t="s">
        <v>13</v>
      </c>
      <c r="D68" s="11">
        <v>1.3888888888888888</v>
      </c>
      <c r="E68" s="11">
        <v>1.1111111111111112</v>
      </c>
      <c r="F68" s="11">
        <v>1.1111111111111112</v>
      </c>
      <c r="G68" s="11">
        <v>1.3888888888888888</v>
      </c>
      <c r="H68" s="11">
        <v>1.3888888888888888</v>
      </c>
      <c r="I68" s="11">
        <v>1.3888888888888888</v>
      </c>
      <c r="J68" s="11">
        <v>1.6666666666666665</v>
      </c>
      <c r="K68" s="11">
        <v>1.6666666666666665</v>
      </c>
      <c r="L68" s="11">
        <v>1.9444444444444444</v>
      </c>
      <c r="M68" s="11">
        <v>1.6666666666666665</v>
      </c>
      <c r="N68" s="11">
        <v>1.6666666666666665</v>
      </c>
      <c r="O68" s="11">
        <v>1.6666666666666665</v>
      </c>
      <c r="P68" s="11">
        <v>1.3888888888888888</v>
      </c>
    </row>
    <row r="69" spans="1:16" ht="12.75">
      <c r="A69">
        <v>78</v>
      </c>
      <c r="B69" t="s">
        <v>40</v>
      </c>
      <c r="C69" t="s">
        <v>41</v>
      </c>
      <c r="D69" s="11">
        <v>2.05761316872428</v>
      </c>
      <c r="E69" s="11">
        <v>2.05761316872428</v>
      </c>
      <c r="F69" s="11">
        <v>2.05761316872428</v>
      </c>
      <c r="G69" s="11">
        <v>2.05761316872428</v>
      </c>
      <c r="H69" s="11">
        <v>1.5432098765432098</v>
      </c>
      <c r="I69" s="11">
        <v>2.05761316872428</v>
      </c>
      <c r="J69" s="11">
        <v>2.05761316872428</v>
      </c>
      <c r="K69" s="11">
        <v>2.05761316872428</v>
      </c>
      <c r="L69" s="11">
        <v>2.57201646090535</v>
      </c>
      <c r="M69" s="11">
        <v>2.05761316872428</v>
      </c>
      <c r="N69" s="11">
        <v>2.05761316872428</v>
      </c>
      <c r="O69" s="11">
        <v>1.5432098765432098</v>
      </c>
      <c r="P69" s="11">
        <v>2.05761316872428</v>
      </c>
    </row>
    <row r="70" spans="1:16" ht="12.75">
      <c r="A70">
        <v>80</v>
      </c>
      <c r="B70" t="s">
        <v>43</v>
      </c>
      <c r="C70" t="s">
        <v>9</v>
      </c>
      <c r="D70" s="11">
        <v>1.1111111111111112</v>
      </c>
      <c r="E70" s="11">
        <v>1.1111111111111112</v>
      </c>
      <c r="F70" s="11">
        <v>1.1111111111111112</v>
      </c>
      <c r="G70" s="11">
        <v>0.8333333333333333</v>
      </c>
      <c r="H70" s="11">
        <v>1.3888888888888888</v>
      </c>
      <c r="I70" s="11">
        <v>1.3888888888888888</v>
      </c>
      <c r="J70" s="11">
        <v>1.6666666666666665</v>
      </c>
      <c r="K70" s="11">
        <v>1.3888888888888888</v>
      </c>
      <c r="L70" s="11">
        <v>1.6666666666666665</v>
      </c>
      <c r="M70" s="11">
        <v>1.3888888888888888</v>
      </c>
      <c r="N70" s="11">
        <v>1.3888888888888888</v>
      </c>
      <c r="O70" s="11">
        <v>1.1111111111111112</v>
      </c>
      <c r="P70" s="11">
        <v>1.3888888888888888</v>
      </c>
    </row>
    <row r="71" spans="1:16" ht="12.75">
      <c r="A71">
        <v>93</v>
      </c>
      <c r="B71" t="s">
        <v>47</v>
      </c>
      <c r="C71" t="s">
        <v>5</v>
      </c>
      <c r="D71" s="11">
        <v>1.9444444444444444</v>
      </c>
      <c r="E71" s="11">
        <v>1.9444444444444444</v>
      </c>
      <c r="F71" s="11">
        <v>1.9444444444444444</v>
      </c>
      <c r="G71" s="11">
        <v>1.9444444444444444</v>
      </c>
      <c r="H71" s="11">
        <v>2.5</v>
      </c>
      <c r="I71" s="11">
        <v>2.5</v>
      </c>
      <c r="J71" s="11">
        <v>3.0555555555555554</v>
      </c>
      <c r="K71" s="11">
        <v>2.7777777777777777</v>
      </c>
      <c r="L71" s="11">
        <v>2.5</v>
      </c>
      <c r="M71" s="11">
        <v>2.7777777777777777</v>
      </c>
      <c r="N71" s="11">
        <v>2.5</v>
      </c>
      <c r="O71" s="11">
        <v>2.2222222222222223</v>
      </c>
      <c r="P71" s="11">
        <v>2.2222222222222223</v>
      </c>
    </row>
    <row r="72" spans="1:16" ht="12.75">
      <c r="A72">
        <v>95</v>
      </c>
      <c r="B72" t="s">
        <v>20</v>
      </c>
      <c r="C72" t="s">
        <v>20</v>
      </c>
      <c r="D72" s="11">
        <v>9.25925925925926</v>
      </c>
      <c r="E72" s="11">
        <v>8.23045267489712</v>
      </c>
      <c r="F72" s="11">
        <v>7.20164609053498</v>
      </c>
      <c r="G72" s="11">
        <v>8.74485596707819</v>
      </c>
      <c r="H72" s="11">
        <v>8.23045267489712</v>
      </c>
      <c r="I72" s="11">
        <v>8.74485596707819</v>
      </c>
      <c r="J72" s="11">
        <v>9.77366255144033</v>
      </c>
      <c r="K72" s="11">
        <v>10.2880658436214</v>
      </c>
      <c r="L72" s="11">
        <v>10.2880658436214</v>
      </c>
      <c r="M72" s="11">
        <v>9.77366255144033</v>
      </c>
      <c r="N72" s="11">
        <v>9.77366255144033</v>
      </c>
      <c r="O72" s="11">
        <v>10.2880658436214</v>
      </c>
      <c r="P72" s="11">
        <v>9.25925925925926</v>
      </c>
    </row>
    <row r="73" spans="1:16" ht="12.75">
      <c r="A73">
        <v>98</v>
      </c>
      <c r="B73" t="s">
        <v>48</v>
      </c>
      <c r="C73" t="s">
        <v>4</v>
      </c>
      <c r="D73" s="11">
        <v>4.62962962962963</v>
      </c>
      <c r="E73" s="11">
        <v>4.62962962962963</v>
      </c>
      <c r="F73" s="11">
        <v>4.62962962962963</v>
      </c>
      <c r="G73" s="11">
        <v>5.1440329218107</v>
      </c>
      <c r="H73" s="11">
        <v>5.1440329218107</v>
      </c>
      <c r="I73" s="11">
        <v>5.65843621399177</v>
      </c>
      <c r="J73" s="11">
        <v>6.172839506172839</v>
      </c>
      <c r="K73" s="11">
        <v>5.65843621399177</v>
      </c>
      <c r="L73" s="11">
        <v>5.1440329218107</v>
      </c>
      <c r="M73" s="11">
        <v>5.1440329218107</v>
      </c>
      <c r="N73" s="11">
        <v>4.62962962962963</v>
      </c>
      <c r="O73" s="11">
        <v>4.11522633744856</v>
      </c>
      <c r="P73" s="11">
        <v>5.1440329218107</v>
      </c>
    </row>
    <row r="76" spans="1:16" ht="12.75">
      <c r="A76" s="1" t="s">
        <v>0</v>
      </c>
      <c r="B76" s="1" t="s">
        <v>1</v>
      </c>
      <c r="C76" s="1" t="s">
        <v>2</v>
      </c>
      <c r="D76" s="2" t="s">
        <v>49</v>
      </c>
      <c r="E76" s="2" t="s">
        <v>50</v>
      </c>
      <c r="F76" s="2" t="s">
        <v>51</v>
      </c>
      <c r="G76" s="2" t="s">
        <v>52</v>
      </c>
      <c r="H76" s="2" t="s">
        <v>53</v>
      </c>
      <c r="I76" s="2" t="s">
        <v>54</v>
      </c>
      <c r="J76" s="2" t="s">
        <v>55</v>
      </c>
      <c r="K76" s="2" t="s">
        <v>56</v>
      </c>
      <c r="L76" s="2" t="s">
        <v>57</v>
      </c>
      <c r="M76" s="2" t="s">
        <v>58</v>
      </c>
      <c r="N76" s="2" t="s">
        <v>59</v>
      </c>
      <c r="O76" s="2" t="s">
        <v>60</v>
      </c>
      <c r="P76" s="2" t="s">
        <v>61</v>
      </c>
    </row>
    <row r="77" spans="1:16" ht="12.75">
      <c r="A77">
        <v>7</v>
      </c>
      <c r="B77" t="s">
        <v>6</v>
      </c>
      <c r="C77" t="s">
        <v>7</v>
      </c>
      <c r="D77" t="s">
        <v>203</v>
      </c>
      <c r="E77" t="s">
        <v>203</v>
      </c>
      <c r="F77" t="s">
        <v>203</v>
      </c>
      <c r="G77" t="s">
        <v>203</v>
      </c>
      <c r="H77" t="s">
        <v>206</v>
      </c>
      <c r="I77" t="s">
        <v>203</v>
      </c>
      <c r="J77" t="s">
        <v>203</v>
      </c>
      <c r="K77" t="s">
        <v>203</v>
      </c>
      <c r="L77" t="s">
        <v>203</v>
      </c>
      <c r="M77" t="s">
        <v>203</v>
      </c>
      <c r="N77" t="s">
        <v>203</v>
      </c>
      <c r="O77" t="s">
        <v>203</v>
      </c>
      <c r="P77" t="s">
        <v>205</v>
      </c>
    </row>
    <row r="78" spans="1:16" ht="12.75">
      <c r="A78">
        <v>14</v>
      </c>
      <c r="B78" t="s">
        <v>11</v>
      </c>
      <c r="C78" t="s">
        <v>3</v>
      </c>
      <c r="D78" t="s">
        <v>203</v>
      </c>
      <c r="E78" t="s">
        <v>203</v>
      </c>
      <c r="F78" t="s">
        <v>203</v>
      </c>
      <c r="G78" t="s">
        <v>203</v>
      </c>
      <c r="H78" t="s">
        <v>203</v>
      </c>
      <c r="I78" t="s">
        <v>207</v>
      </c>
      <c r="J78" t="s">
        <v>206</v>
      </c>
      <c r="K78" t="s">
        <v>203</v>
      </c>
      <c r="L78" t="s">
        <v>203</v>
      </c>
      <c r="M78" t="s">
        <v>206</v>
      </c>
      <c r="N78" t="s">
        <v>206</v>
      </c>
      <c r="O78" t="s">
        <v>203</v>
      </c>
      <c r="P78" t="s">
        <v>206</v>
      </c>
    </row>
    <row r="79" spans="1:16" ht="12.75">
      <c r="A79">
        <v>16</v>
      </c>
      <c r="B79" t="s">
        <v>12</v>
      </c>
      <c r="C79" t="s">
        <v>13</v>
      </c>
      <c r="D79" t="s">
        <v>204</v>
      </c>
      <c r="E79" t="s">
        <v>204</v>
      </c>
      <c r="F79" t="s">
        <v>204</v>
      </c>
      <c r="G79" t="s">
        <v>204</v>
      </c>
      <c r="H79" t="s">
        <v>204</v>
      </c>
      <c r="I79" t="s">
        <v>204</v>
      </c>
      <c r="J79" t="s">
        <v>204</v>
      </c>
      <c r="K79" t="s">
        <v>204</v>
      </c>
      <c r="L79" t="s">
        <v>204</v>
      </c>
      <c r="M79" t="s">
        <v>204</v>
      </c>
      <c r="N79" t="s">
        <v>204</v>
      </c>
      <c r="O79" t="s">
        <v>204</v>
      </c>
      <c r="P79" t="s">
        <v>204</v>
      </c>
    </row>
    <row r="80" spans="1:16" ht="12.75">
      <c r="A80">
        <v>17</v>
      </c>
      <c r="B80" t="s">
        <v>14</v>
      </c>
      <c r="C80" t="s">
        <v>15</v>
      </c>
      <c r="D80" t="s">
        <v>205</v>
      </c>
      <c r="E80" t="s">
        <v>205</v>
      </c>
      <c r="F80" t="s">
        <v>203</v>
      </c>
      <c r="G80" t="s">
        <v>205</v>
      </c>
      <c r="H80" t="s">
        <v>205</v>
      </c>
      <c r="I80" t="s">
        <v>205</v>
      </c>
      <c r="J80" t="s">
        <v>205</v>
      </c>
      <c r="K80" t="s">
        <v>205</v>
      </c>
      <c r="L80" t="s">
        <v>205</v>
      </c>
      <c r="M80" t="s">
        <v>203</v>
      </c>
      <c r="N80" t="s">
        <v>203</v>
      </c>
      <c r="O80" t="s">
        <v>203</v>
      </c>
      <c r="P80" t="s">
        <v>203</v>
      </c>
    </row>
    <row r="81" spans="1:16" ht="12.75">
      <c r="A81">
        <v>18</v>
      </c>
      <c r="B81" t="s">
        <v>16</v>
      </c>
      <c r="C81" t="s">
        <v>17</v>
      </c>
      <c r="D81" t="s">
        <v>205</v>
      </c>
      <c r="E81" t="s">
        <v>205</v>
      </c>
      <c r="F81" t="s">
        <v>205</v>
      </c>
      <c r="G81" t="s">
        <v>206</v>
      </c>
      <c r="H81" t="s">
        <v>203</v>
      </c>
      <c r="I81" t="s">
        <v>203</v>
      </c>
      <c r="J81" t="s">
        <v>203</v>
      </c>
      <c r="K81" t="s">
        <v>203</v>
      </c>
      <c r="L81" t="s">
        <v>205</v>
      </c>
      <c r="M81" t="s">
        <v>205</v>
      </c>
      <c r="N81" t="s">
        <v>205</v>
      </c>
      <c r="O81" t="s">
        <v>205</v>
      </c>
      <c r="P81" t="s">
        <v>205</v>
      </c>
    </row>
    <row r="82" spans="1:16" ht="12.75">
      <c r="A82">
        <v>26</v>
      </c>
      <c r="B82" t="s">
        <v>19</v>
      </c>
      <c r="C82" t="s">
        <v>5</v>
      </c>
      <c r="D82" t="s">
        <v>205</v>
      </c>
      <c r="E82" t="s">
        <v>205</v>
      </c>
      <c r="F82" t="s">
        <v>205</v>
      </c>
      <c r="G82" t="s">
        <v>205</v>
      </c>
      <c r="H82" t="s">
        <v>205</v>
      </c>
      <c r="I82" t="s">
        <v>205</v>
      </c>
      <c r="J82" t="s">
        <v>205</v>
      </c>
      <c r="K82" t="s">
        <v>205</v>
      </c>
      <c r="L82" t="s">
        <v>205</v>
      </c>
      <c r="M82" t="s">
        <v>205</v>
      </c>
      <c r="N82" t="s">
        <v>205</v>
      </c>
      <c r="O82" t="s">
        <v>205</v>
      </c>
      <c r="P82" t="s">
        <v>205</v>
      </c>
    </row>
    <row r="83" spans="1:16" ht="12.75">
      <c r="A83">
        <v>28</v>
      </c>
      <c r="B83" t="s">
        <v>21</v>
      </c>
      <c r="C83" t="s">
        <v>5</v>
      </c>
      <c r="D83" t="s">
        <v>205</v>
      </c>
      <c r="E83" t="s">
        <v>205</v>
      </c>
      <c r="F83" t="s">
        <v>205</v>
      </c>
      <c r="G83" t="s">
        <v>205</v>
      </c>
      <c r="H83" t="s">
        <v>205</v>
      </c>
      <c r="I83" t="s">
        <v>205</v>
      </c>
      <c r="J83" t="s">
        <v>205</v>
      </c>
      <c r="K83" t="s">
        <v>205</v>
      </c>
      <c r="L83" t="s">
        <v>205</v>
      </c>
      <c r="M83" t="s">
        <v>205</v>
      </c>
      <c r="N83" t="s">
        <v>205</v>
      </c>
      <c r="O83" t="s">
        <v>205</v>
      </c>
      <c r="P83" t="s">
        <v>205</v>
      </c>
    </row>
    <row r="84" spans="1:16" ht="12.75">
      <c r="A84">
        <v>44</v>
      </c>
      <c r="B84" t="s">
        <v>22</v>
      </c>
      <c r="C84" t="s">
        <v>8</v>
      </c>
      <c r="D84" t="s">
        <v>205</v>
      </c>
      <c r="E84" t="s">
        <v>205</v>
      </c>
      <c r="F84" t="s">
        <v>205</v>
      </c>
      <c r="G84" t="s">
        <v>205</v>
      </c>
      <c r="H84" t="s">
        <v>205</v>
      </c>
      <c r="I84" t="s">
        <v>205</v>
      </c>
      <c r="J84" t="s">
        <v>205</v>
      </c>
      <c r="K84" t="s">
        <v>205</v>
      </c>
      <c r="L84" t="s">
        <v>205</v>
      </c>
      <c r="M84" t="s">
        <v>205</v>
      </c>
      <c r="N84" t="s">
        <v>205</v>
      </c>
      <c r="O84" t="s">
        <v>205</v>
      </c>
      <c r="P84" t="s">
        <v>205</v>
      </c>
    </row>
    <row r="85" spans="1:16" ht="12.75">
      <c r="A85">
        <v>47</v>
      </c>
      <c r="B85" t="s">
        <v>23</v>
      </c>
      <c r="C85" t="s">
        <v>24</v>
      </c>
      <c r="D85" t="s">
        <v>204</v>
      </c>
      <c r="E85" t="s">
        <v>204</v>
      </c>
      <c r="F85" t="s">
        <v>204</v>
      </c>
      <c r="G85" t="s">
        <v>204</v>
      </c>
      <c r="H85" t="s">
        <v>203</v>
      </c>
      <c r="I85" t="s">
        <v>205</v>
      </c>
      <c r="J85" t="s">
        <v>204</v>
      </c>
      <c r="K85" t="s">
        <v>204</v>
      </c>
      <c r="L85" t="s">
        <v>204</v>
      </c>
      <c r="M85" t="s">
        <v>204</v>
      </c>
      <c r="N85" t="s">
        <v>204</v>
      </c>
      <c r="O85" t="s">
        <v>204</v>
      </c>
      <c r="P85" t="s">
        <v>204</v>
      </c>
    </row>
    <row r="86" spans="1:16" ht="12.75">
      <c r="A86">
        <v>59</v>
      </c>
      <c r="B86" t="s">
        <v>28</v>
      </c>
      <c r="C86" t="s">
        <v>29</v>
      </c>
      <c r="D86" t="s">
        <v>203</v>
      </c>
      <c r="E86" t="s">
        <v>203</v>
      </c>
      <c r="F86" t="s">
        <v>203</v>
      </c>
      <c r="G86" t="s">
        <v>209</v>
      </c>
      <c r="H86" t="s">
        <v>209</v>
      </c>
      <c r="I86" t="s">
        <v>209</v>
      </c>
      <c r="J86" t="s">
        <v>209</v>
      </c>
      <c r="K86" t="s">
        <v>209</v>
      </c>
      <c r="L86" t="s">
        <v>209</v>
      </c>
      <c r="M86" t="s">
        <v>203</v>
      </c>
      <c r="N86" t="s">
        <v>203</v>
      </c>
      <c r="O86" t="s">
        <v>203</v>
      </c>
      <c r="P86" t="s">
        <v>209</v>
      </c>
    </row>
    <row r="87" spans="1:16" ht="12.75">
      <c r="A87">
        <v>66</v>
      </c>
      <c r="B87" t="s">
        <v>31</v>
      </c>
      <c r="C87" t="s">
        <v>13</v>
      </c>
      <c r="D87" s="8" t="s">
        <v>203</v>
      </c>
      <c r="E87" s="8" t="s">
        <v>203</v>
      </c>
      <c r="F87" s="8" t="s">
        <v>203</v>
      </c>
      <c r="G87" s="8" t="s">
        <v>203</v>
      </c>
      <c r="H87" s="8" t="s">
        <v>203</v>
      </c>
      <c r="I87" s="8" t="s">
        <v>203</v>
      </c>
      <c r="J87" s="8" t="s">
        <v>203</v>
      </c>
      <c r="K87" s="8" t="s">
        <v>203</v>
      </c>
      <c r="L87" s="8" t="s">
        <v>203</v>
      </c>
      <c r="M87" s="8" t="s">
        <v>203</v>
      </c>
      <c r="N87" s="8" t="s">
        <v>203</v>
      </c>
      <c r="O87" s="8" t="s">
        <v>203</v>
      </c>
      <c r="P87" s="8" t="s">
        <v>203</v>
      </c>
    </row>
    <row r="88" spans="1:16" ht="12.75">
      <c r="A88">
        <v>68</v>
      </c>
      <c r="B88" t="s">
        <v>32</v>
      </c>
      <c r="C88" t="s">
        <v>24</v>
      </c>
      <c r="D88" t="s">
        <v>203</v>
      </c>
      <c r="E88" t="s">
        <v>203</v>
      </c>
      <c r="F88" t="s">
        <v>203</v>
      </c>
      <c r="G88" t="s">
        <v>206</v>
      </c>
      <c r="H88" t="s">
        <v>206</v>
      </c>
      <c r="I88" t="s">
        <v>203</v>
      </c>
      <c r="J88" t="s">
        <v>203</v>
      </c>
      <c r="K88" t="s">
        <v>203</v>
      </c>
      <c r="L88" t="s">
        <v>206</v>
      </c>
      <c r="M88" t="s">
        <v>203</v>
      </c>
      <c r="N88" t="s">
        <v>203</v>
      </c>
      <c r="O88" t="s">
        <v>203</v>
      </c>
      <c r="P88" t="s">
        <v>203</v>
      </c>
    </row>
    <row r="89" spans="1:16" ht="12.75">
      <c r="A89">
        <v>69</v>
      </c>
      <c r="B89" t="s">
        <v>33</v>
      </c>
      <c r="C89" t="s">
        <v>3</v>
      </c>
      <c r="D89" t="s">
        <v>204</v>
      </c>
      <c r="E89" t="s">
        <v>204</v>
      </c>
      <c r="F89" t="s">
        <v>204</v>
      </c>
      <c r="G89" t="s">
        <v>204</v>
      </c>
      <c r="H89" t="s">
        <v>204</v>
      </c>
      <c r="I89" t="s">
        <v>207</v>
      </c>
      <c r="J89" t="s">
        <v>206</v>
      </c>
      <c r="K89" t="s">
        <v>204</v>
      </c>
      <c r="L89" t="s">
        <v>204</v>
      </c>
      <c r="M89" t="s">
        <v>204</v>
      </c>
      <c r="N89" t="s">
        <v>204</v>
      </c>
      <c r="O89" t="s">
        <v>204</v>
      </c>
      <c r="P89" t="s">
        <v>206</v>
      </c>
    </row>
    <row r="90" spans="1:16" ht="12.75">
      <c r="A90">
        <v>70</v>
      </c>
      <c r="B90" t="s">
        <v>34</v>
      </c>
      <c r="C90" t="s">
        <v>20</v>
      </c>
      <c r="D90" t="s">
        <v>206</v>
      </c>
      <c r="E90" t="s">
        <v>206</v>
      </c>
      <c r="F90" t="s">
        <v>206</v>
      </c>
      <c r="G90" t="s">
        <v>206</v>
      </c>
      <c r="H90" t="s">
        <v>206</v>
      </c>
      <c r="I90" t="s">
        <v>203</v>
      </c>
      <c r="J90" t="s">
        <v>203</v>
      </c>
      <c r="K90" t="s">
        <v>203</v>
      </c>
      <c r="L90" t="s">
        <v>203</v>
      </c>
      <c r="M90" t="s">
        <v>203</v>
      </c>
      <c r="N90" t="s">
        <v>203</v>
      </c>
      <c r="O90" t="s">
        <v>206</v>
      </c>
      <c r="P90" t="s">
        <v>206</v>
      </c>
    </row>
    <row r="91" spans="1:16" ht="12.75">
      <c r="A91">
        <v>75</v>
      </c>
      <c r="B91" t="s">
        <v>37</v>
      </c>
      <c r="C91" t="s">
        <v>9</v>
      </c>
      <c r="D91" t="s">
        <v>205</v>
      </c>
      <c r="E91" t="s">
        <v>208</v>
      </c>
      <c r="F91" t="s">
        <v>205</v>
      </c>
      <c r="G91" t="s">
        <v>203</v>
      </c>
      <c r="H91" t="s">
        <v>205</v>
      </c>
      <c r="I91" t="s">
        <v>203</v>
      </c>
      <c r="J91" t="s">
        <v>203</v>
      </c>
      <c r="K91" t="s">
        <v>203</v>
      </c>
      <c r="L91" t="s">
        <v>203</v>
      </c>
      <c r="M91" t="s">
        <v>205</v>
      </c>
      <c r="N91" t="s">
        <v>205</v>
      </c>
      <c r="O91" t="s">
        <v>205</v>
      </c>
      <c r="P91" t="s">
        <v>203</v>
      </c>
    </row>
    <row r="92" spans="1:16" ht="12.75">
      <c r="A92">
        <v>76</v>
      </c>
      <c r="B92" t="s">
        <v>38</v>
      </c>
      <c r="C92" t="s">
        <v>36</v>
      </c>
      <c r="D92" t="s">
        <v>203</v>
      </c>
      <c r="E92" t="s">
        <v>203</v>
      </c>
      <c r="F92" t="s">
        <v>203</v>
      </c>
      <c r="G92" t="s">
        <v>206</v>
      </c>
      <c r="H92" t="s">
        <v>203</v>
      </c>
      <c r="I92" t="s">
        <v>203</v>
      </c>
      <c r="J92" t="s">
        <v>203</v>
      </c>
      <c r="K92" t="s">
        <v>203</v>
      </c>
      <c r="L92" t="s">
        <v>203</v>
      </c>
      <c r="M92" t="s">
        <v>203</v>
      </c>
      <c r="N92" t="s">
        <v>203</v>
      </c>
      <c r="O92" t="s">
        <v>203</v>
      </c>
      <c r="P92" t="s">
        <v>203</v>
      </c>
    </row>
    <row r="93" spans="1:16" ht="12.75">
      <c r="A93">
        <v>77</v>
      </c>
      <c r="B93" t="s">
        <v>39</v>
      </c>
      <c r="C93" t="s">
        <v>13</v>
      </c>
      <c r="D93" t="s">
        <v>203</v>
      </c>
      <c r="E93" t="s">
        <v>203</v>
      </c>
      <c r="F93" t="s">
        <v>203</v>
      </c>
      <c r="G93" t="s">
        <v>203</v>
      </c>
      <c r="H93" t="s">
        <v>203</v>
      </c>
      <c r="I93" t="s">
        <v>203</v>
      </c>
      <c r="J93" t="s">
        <v>203</v>
      </c>
      <c r="K93" t="s">
        <v>203</v>
      </c>
      <c r="L93" t="s">
        <v>203</v>
      </c>
      <c r="M93" t="s">
        <v>203</v>
      </c>
      <c r="N93" t="s">
        <v>203</v>
      </c>
      <c r="O93" t="s">
        <v>203</v>
      </c>
      <c r="P93" t="s">
        <v>203</v>
      </c>
    </row>
    <row r="94" spans="1:16" ht="12.75">
      <c r="A94">
        <v>78</v>
      </c>
      <c r="B94" t="s">
        <v>40</v>
      </c>
      <c r="C94" t="s">
        <v>41</v>
      </c>
      <c r="D94" t="s">
        <v>203</v>
      </c>
      <c r="E94" t="s">
        <v>203</v>
      </c>
      <c r="F94" t="s">
        <v>203</v>
      </c>
      <c r="G94" t="s">
        <v>203</v>
      </c>
      <c r="H94" t="s">
        <v>203</v>
      </c>
      <c r="I94" t="s">
        <v>203</v>
      </c>
      <c r="J94" t="s">
        <v>203</v>
      </c>
      <c r="K94" t="s">
        <v>203</v>
      </c>
      <c r="L94" t="s">
        <v>203</v>
      </c>
      <c r="M94" t="s">
        <v>203</v>
      </c>
      <c r="N94" t="s">
        <v>203</v>
      </c>
      <c r="O94" t="s">
        <v>203</v>
      </c>
      <c r="P94" t="s">
        <v>203</v>
      </c>
    </row>
    <row r="95" spans="1:16" ht="12.75">
      <c r="A95">
        <v>80</v>
      </c>
      <c r="B95" t="s">
        <v>43</v>
      </c>
      <c r="C95" t="s">
        <v>9</v>
      </c>
      <c r="D95" t="s">
        <v>205</v>
      </c>
      <c r="E95" t="s">
        <v>205</v>
      </c>
      <c r="F95" t="s">
        <v>205</v>
      </c>
      <c r="G95" t="s">
        <v>205</v>
      </c>
      <c r="H95" t="s">
        <v>205</v>
      </c>
      <c r="I95" t="s">
        <v>205</v>
      </c>
      <c r="J95" t="s">
        <v>205</v>
      </c>
      <c r="K95" t="s">
        <v>205</v>
      </c>
      <c r="L95" t="s">
        <v>205</v>
      </c>
      <c r="M95" t="s">
        <v>205</v>
      </c>
      <c r="N95" t="s">
        <v>205</v>
      </c>
      <c r="O95" t="s">
        <v>205</v>
      </c>
      <c r="P95" t="s">
        <v>205</v>
      </c>
    </row>
    <row r="96" spans="1:16" ht="12.75">
      <c r="A96">
        <v>93</v>
      </c>
      <c r="B96" t="s">
        <v>47</v>
      </c>
      <c r="C96" t="s">
        <v>5</v>
      </c>
      <c r="D96" t="s">
        <v>205</v>
      </c>
      <c r="E96" t="s">
        <v>205</v>
      </c>
      <c r="F96" t="s">
        <v>205</v>
      </c>
      <c r="G96" t="s">
        <v>205</v>
      </c>
      <c r="H96" t="s">
        <v>205</v>
      </c>
      <c r="I96" t="s">
        <v>205</v>
      </c>
      <c r="J96" t="s">
        <v>205</v>
      </c>
      <c r="K96" t="s">
        <v>205</v>
      </c>
      <c r="L96" t="s">
        <v>205</v>
      </c>
      <c r="M96" t="s">
        <v>205</v>
      </c>
      <c r="N96" t="s">
        <v>205</v>
      </c>
      <c r="O96" t="s">
        <v>205</v>
      </c>
      <c r="P96" t="s">
        <v>205</v>
      </c>
    </row>
    <row r="97" spans="1:16" ht="12.75">
      <c r="A97">
        <v>95</v>
      </c>
      <c r="B97" t="s">
        <v>20</v>
      </c>
      <c r="C97" t="s">
        <v>20</v>
      </c>
      <c r="D97" t="s">
        <v>207</v>
      </c>
      <c r="E97" t="s">
        <v>207</v>
      </c>
      <c r="F97" t="s">
        <v>207</v>
      </c>
      <c r="G97" t="s">
        <v>207</v>
      </c>
      <c r="H97" t="s">
        <v>204</v>
      </c>
      <c r="I97" t="s">
        <v>207</v>
      </c>
      <c r="J97" t="s">
        <v>203</v>
      </c>
      <c r="K97" t="s">
        <v>207</v>
      </c>
      <c r="L97" t="s">
        <v>203</v>
      </c>
      <c r="M97" t="s">
        <v>207</v>
      </c>
      <c r="N97" t="s">
        <v>207</v>
      </c>
      <c r="O97" t="s">
        <v>207</v>
      </c>
      <c r="P97" t="s">
        <v>204</v>
      </c>
    </row>
    <row r="98" spans="1:16" ht="12.75">
      <c r="A98">
        <v>98</v>
      </c>
      <c r="B98" t="s">
        <v>48</v>
      </c>
      <c r="C98" t="s">
        <v>4</v>
      </c>
      <c r="D98" t="s">
        <v>205</v>
      </c>
      <c r="E98" t="s">
        <v>206</v>
      </c>
      <c r="F98" t="s">
        <v>203</v>
      </c>
      <c r="G98" t="s">
        <v>203</v>
      </c>
      <c r="H98" t="s">
        <v>203</v>
      </c>
      <c r="I98" t="s">
        <v>206</v>
      </c>
      <c r="J98" t="s">
        <v>206</v>
      </c>
      <c r="K98" t="s">
        <v>206</v>
      </c>
      <c r="L98" t="s">
        <v>206</v>
      </c>
      <c r="M98" t="s">
        <v>205</v>
      </c>
      <c r="N98" t="s">
        <v>205</v>
      </c>
      <c r="O98" t="s">
        <v>203</v>
      </c>
      <c r="P98" t="s">
        <v>203</v>
      </c>
    </row>
    <row r="99" ht="13.5" thickBot="1"/>
    <row r="100" ht="13.5" thickBot="1">
      <c r="B100" s="10" t="s">
        <v>213</v>
      </c>
    </row>
    <row r="101" spans="1:16" ht="12.75">
      <c r="A101" s="1" t="s">
        <v>0</v>
      </c>
      <c r="B101" s="1" t="s">
        <v>1</v>
      </c>
      <c r="C101" s="1" t="s">
        <v>2</v>
      </c>
      <c r="D101" s="2" t="s">
        <v>49</v>
      </c>
      <c r="E101" s="2" t="s">
        <v>50</v>
      </c>
      <c r="F101" s="2" t="s">
        <v>51</v>
      </c>
      <c r="G101" s="2" t="s">
        <v>52</v>
      </c>
      <c r="H101" s="2" t="s">
        <v>53</v>
      </c>
      <c r="I101" s="2" t="s">
        <v>54</v>
      </c>
      <c r="J101" s="2" t="s">
        <v>55</v>
      </c>
      <c r="K101" s="2" t="s">
        <v>56</v>
      </c>
      <c r="L101" s="2" t="s">
        <v>57</v>
      </c>
      <c r="M101" s="2" t="s">
        <v>58</v>
      </c>
      <c r="N101" s="2" t="s">
        <v>59</v>
      </c>
      <c r="O101" s="2" t="s">
        <v>60</v>
      </c>
      <c r="P101" s="2" t="s">
        <v>61</v>
      </c>
    </row>
    <row r="102" spans="1:16" ht="12.75">
      <c r="A102">
        <v>7</v>
      </c>
      <c r="B102" t="s">
        <v>6</v>
      </c>
      <c r="C102" t="s">
        <v>7</v>
      </c>
      <c r="D102" s="4">
        <v>7.407407407407407</v>
      </c>
      <c r="E102" s="4">
        <v>5.555555555555555</v>
      </c>
      <c r="F102" s="4">
        <v>5.555555555555555</v>
      </c>
      <c r="G102" s="4">
        <v>7.407407407407407</v>
      </c>
      <c r="H102" s="4">
        <v>7.407407407407407</v>
      </c>
      <c r="I102" s="4">
        <v>7.407407407407407</v>
      </c>
      <c r="J102" s="4">
        <v>9.25925925925926</v>
      </c>
      <c r="K102" s="4">
        <v>9.25925925925926</v>
      </c>
      <c r="L102" s="4">
        <v>9.25925925925926</v>
      </c>
      <c r="M102" s="4">
        <v>9.25925925925926</v>
      </c>
      <c r="N102" s="4">
        <v>7.407407407407407</v>
      </c>
      <c r="O102" s="4">
        <v>7.407407407407407</v>
      </c>
      <c r="P102" s="4">
        <v>7.407407407407407</v>
      </c>
    </row>
    <row r="103" spans="1:16" ht="12.75">
      <c r="A103">
        <v>14</v>
      </c>
      <c r="B103" t="s">
        <v>11</v>
      </c>
      <c r="C103" t="s">
        <v>3</v>
      </c>
      <c r="D103" s="4">
        <v>3.7037037037037037</v>
      </c>
      <c r="E103" s="4">
        <v>3.7037037037037037</v>
      </c>
      <c r="F103" s="4">
        <v>3.7037037037037037</v>
      </c>
      <c r="G103" s="4">
        <v>3.7037037037037037</v>
      </c>
      <c r="H103" s="4">
        <v>3.7037037037037037</v>
      </c>
      <c r="I103" s="4">
        <v>3.7037037037037037</v>
      </c>
      <c r="J103" s="4">
        <v>5.555555555555555</v>
      </c>
      <c r="K103" s="4">
        <v>5.555555555555555</v>
      </c>
      <c r="L103" s="4">
        <v>7.407407407407407</v>
      </c>
      <c r="M103" s="4">
        <v>7.407407407407407</v>
      </c>
      <c r="N103" s="4">
        <v>5.555555555555555</v>
      </c>
      <c r="O103" s="4">
        <v>5.555555555555555</v>
      </c>
      <c r="P103" s="4">
        <v>5.555555555555555</v>
      </c>
    </row>
    <row r="104" spans="1:16" ht="12.75">
      <c r="A104">
        <v>16</v>
      </c>
      <c r="B104" t="s">
        <v>12</v>
      </c>
      <c r="C104" t="s">
        <v>13</v>
      </c>
      <c r="D104" s="4">
        <v>6</v>
      </c>
      <c r="E104" s="4">
        <v>4</v>
      </c>
      <c r="F104" s="4">
        <v>4</v>
      </c>
      <c r="G104" s="4">
        <v>5</v>
      </c>
      <c r="H104" s="4">
        <v>5</v>
      </c>
      <c r="I104" s="4">
        <v>6</v>
      </c>
      <c r="J104" s="4">
        <v>7</v>
      </c>
      <c r="K104" s="4">
        <v>5</v>
      </c>
      <c r="L104" s="4">
        <v>7</v>
      </c>
      <c r="M104" s="4">
        <v>5</v>
      </c>
      <c r="N104" s="4">
        <v>6</v>
      </c>
      <c r="O104" s="4">
        <v>6</v>
      </c>
      <c r="P104" s="4">
        <v>6</v>
      </c>
    </row>
    <row r="105" spans="1:16" ht="12.75">
      <c r="A105">
        <v>17</v>
      </c>
      <c r="B105" t="s">
        <v>14</v>
      </c>
      <c r="C105" t="s">
        <v>15</v>
      </c>
      <c r="D105" s="4">
        <v>13</v>
      </c>
      <c r="E105" s="4">
        <v>12</v>
      </c>
      <c r="F105" s="4">
        <v>11</v>
      </c>
      <c r="G105" s="4">
        <v>13</v>
      </c>
      <c r="H105" s="4">
        <v>21</v>
      </c>
      <c r="I105" s="4">
        <v>27</v>
      </c>
      <c r="J105" s="4">
        <v>25</v>
      </c>
      <c r="K105" s="4">
        <v>24</v>
      </c>
      <c r="L105" s="4">
        <v>26</v>
      </c>
      <c r="M105" s="4">
        <v>17</v>
      </c>
      <c r="N105" s="4">
        <v>15</v>
      </c>
      <c r="O105" s="4">
        <v>12</v>
      </c>
      <c r="P105" s="4">
        <v>18</v>
      </c>
    </row>
    <row r="106" spans="1:16" ht="12.75">
      <c r="A106">
        <v>18</v>
      </c>
      <c r="B106" t="s">
        <v>16</v>
      </c>
      <c r="C106" t="s">
        <v>17</v>
      </c>
      <c r="D106" s="4">
        <v>11.11111111111111</v>
      </c>
      <c r="E106" s="4">
        <v>11.11111111111111</v>
      </c>
      <c r="F106" s="4">
        <v>11.11111111111111</v>
      </c>
      <c r="G106" s="4">
        <v>11.11111111111111</v>
      </c>
      <c r="H106" s="4">
        <v>11.11111111111111</v>
      </c>
      <c r="I106" s="4">
        <v>12.962962962962964</v>
      </c>
      <c r="J106" s="4">
        <v>14.814814814814815</v>
      </c>
      <c r="K106" s="4">
        <v>14.814814814814815</v>
      </c>
      <c r="L106" s="4">
        <v>14.814814814814815</v>
      </c>
      <c r="M106" s="4">
        <v>14.814814814814815</v>
      </c>
      <c r="N106" s="4">
        <v>12.962962962962964</v>
      </c>
      <c r="O106" s="4">
        <v>11.11111111111111</v>
      </c>
      <c r="P106" s="4">
        <v>12.962962962962964</v>
      </c>
    </row>
    <row r="107" spans="1:16" ht="12.75">
      <c r="A107">
        <v>26</v>
      </c>
      <c r="B107" t="s">
        <v>19</v>
      </c>
      <c r="C107" t="s">
        <v>5</v>
      </c>
      <c r="D107" s="4">
        <v>11</v>
      </c>
      <c r="E107" s="4">
        <v>10</v>
      </c>
      <c r="F107" s="4">
        <v>10</v>
      </c>
      <c r="G107" s="4">
        <v>11</v>
      </c>
      <c r="H107" s="4">
        <v>13</v>
      </c>
      <c r="I107" s="4">
        <v>15</v>
      </c>
      <c r="J107" s="4">
        <v>16</v>
      </c>
      <c r="K107" s="4">
        <v>15</v>
      </c>
      <c r="L107" s="4">
        <v>14</v>
      </c>
      <c r="M107" s="4">
        <v>13</v>
      </c>
      <c r="N107" s="4">
        <v>12</v>
      </c>
      <c r="O107" s="4">
        <v>12</v>
      </c>
      <c r="P107" s="4">
        <v>13</v>
      </c>
    </row>
    <row r="108" spans="1:16" ht="12.75">
      <c r="A108">
        <v>28</v>
      </c>
      <c r="B108" t="s">
        <v>21</v>
      </c>
      <c r="C108" t="s">
        <v>5</v>
      </c>
      <c r="D108" s="4">
        <v>16.666666666666668</v>
      </c>
      <c r="E108" s="4">
        <v>16.666666666666668</v>
      </c>
      <c r="F108" s="4">
        <v>14.814814814814815</v>
      </c>
      <c r="G108" s="4">
        <v>14.814814814814815</v>
      </c>
      <c r="H108" s="4">
        <v>16.666666666666668</v>
      </c>
      <c r="I108" s="4">
        <v>20.370370370370374</v>
      </c>
      <c r="J108" s="4">
        <v>20.370370370370374</v>
      </c>
      <c r="K108" s="4">
        <v>20.370370370370374</v>
      </c>
      <c r="L108" s="4">
        <v>20.370370370370374</v>
      </c>
      <c r="M108" s="4">
        <v>18.51851851851852</v>
      </c>
      <c r="N108" s="4">
        <v>18.51851851851852</v>
      </c>
      <c r="O108" s="4">
        <v>16.666666666666668</v>
      </c>
      <c r="P108" s="4">
        <v>18.51851851851852</v>
      </c>
    </row>
    <row r="109" spans="1:16" ht="12.75">
      <c r="A109">
        <v>44</v>
      </c>
      <c r="B109" t="s">
        <v>22</v>
      </c>
      <c r="C109" t="s">
        <v>8</v>
      </c>
      <c r="D109" s="4">
        <v>4</v>
      </c>
      <c r="E109" s="4">
        <v>4</v>
      </c>
      <c r="F109" s="4">
        <v>4</v>
      </c>
      <c r="G109" s="4">
        <v>5</v>
      </c>
      <c r="H109" s="4">
        <v>5</v>
      </c>
      <c r="I109" s="4">
        <v>6</v>
      </c>
      <c r="J109" s="4">
        <v>6</v>
      </c>
      <c r="K109" s="4">
        <v>7</v>
      </c>
      <c r="L109" s="4">
        <v>7</v>
      </c>
      <c r="M109" s="4">
        <v>6</v>
      </c>
      <c r="N109" s="4">
        <v>5</v>
      </c>
      <c r="O109" s="4">
        <v>4</v>
      </c>
      <c r="P109" s="4">
        <v>5</v>
      </c>
    </row>
    <row r="110" spans="1:16" ht="12.75">
      <c r="A110">
        <v>47</v>
      </c>
      <c r="B110" t="s">
        <v>23</v>
      </c>
      <c r="C110" t="s">
        <v>24</v>
      </c>
      <c r="D110" s="4">
        <v>4</v>
      </c>
      <c r="E110" s="4">
        <v>3</v>
      </c>
      <c r="F110" s="4">
        <v>4</v>
      </c>
      <c r="G110" s="4">
        <v>5</v>
      </c>
      <c r="H110" s="4">
        <v>5</v>
      </c>
      <c r="I110" s="4">
        <v>5</v>
      </c>
      <c r="J110" s="4">
        <v>5</v>
      </c>
      <c r="K110" s="4">
        <v>5</v>
      </c>
      <c r="L110" s="4">
        <v>6</v>
      </c>
      <c r="M110" s="4">
        <v>5</v>
      </c>
      <c r="N110" s="4">
        <v>5</v>
      </c>
      <c r="O110" s="4">
        <v>4</v>
      </c>
      <c r="P110" s="4">
        <v>5</v>
      </c>
    </row>
    <row r="111" spans="1:16" ht="12.75">
      <c r="A111">
        <v>59</v>
      </c>
      <c r="B111" t="s">
        <v>28</v>
      </c>
      <c r="C111" t="s">
        <v>29</v>
      </c>
      <c r="D111" s="4">
        <v>5.555555555555555</v>
      </c>
      <c r="E111" s="4">
        <v>5.555555555555555</v>
      </c>
      <c r="F111" s="4">
        <v>5.555555555555555</v>
      </c>
      <c r="G111" s="4">
        <v>5.555555555555555</v>
      </c>
      <c r="H111" s="4">
        <v>5.555555555555555</v>
      </c>
      <c r="I111" s="4">
        <v>7.407407407407407</v>
      </c>
      <c r="J111" s="4">
        <v>7.407407407407407</v>
      </c>
      <c r="K111" s="4">
        <v>7.407407407407407</v>
      </c>
      <c r="L111" s="4">
        <v>9.25925925925926</v>
      </c>
      <c r="M111" s="4">
        <v>7.407407407407407</v>
      </c>
      <c r="N111" s="4">
        <v>7.407407407407407</v>
      </c>
      <c r="O111" s="4">
        <v>5.555555555555555</v>
      </c>
      <c r="P111" s="4">
        <v>7.407407407407407</v>
      </c>
    </row>
    <row r="112" spans="1:16" ht="12.75">
      <c r="A112">
        <v>66</v>
      </c>
      <c r="B112" t="s">
        <v>31</v>
      </c>
      <c r="C112" t="s">
        <v>13</v>
      </c>
      <c r="D112" s="4">
        <v>11.11111111111111</v>
      </c>
      <c r="E112" s="4">
        <v>9.25925925925926</v>
      </c>
      <c r="F112" s="4">
        <v>7.407407407407407</v>
      </c>
      <c r="G112" s="4">
        <v>7.407407407407407</v>
      </c>
      <c r="H112" s="4">
        <v>9.25925925925926</v>
      </c>
      <c r="I112" s="4">
        <v>9.25925925925926</v>
      </c>
      <c r="J112" s="4">
        <v>11.11111111111111</v>
      </c>
      <c r="K112" s="4">
        <v>11.11111111111111</v>
      </c>
      <c r="L112" s="4">
        <v>11.11111111111111</v>
      </c>
      <c r="M112" s="4">
        <v>11.11111111111111</v>
      </c>
      <c r="N112" s="4">
        <v>9.25925925925926</v>
      </c>
      <c r="O112" s="4">
        <v>9.25925925925926</v>
      </c>
      <c r="P112" s="4">
        <v>9.25925925925926</v>
      </c>
    </row>
    <row r="113" spans="1:16" ht="12.75">
      <c r="A113">
        <v>68</v>
      </c>
      <c r="B113" t="s">
        <v>32</v>
      </c>
      <c r="C113" t="s">
        <v>24</v>
      </c>
      <c r="D113" s="4">
        <v>7</v>
      </c>
      <c r="E113" s="4">
        <v>7</v>
      </c>
      <c r="F113" s="4">
        <v>7</v>
      </c>
      <c r="G113" s="4">
        <v>8</v>
      </c>
      <c r="H113" s="4">
        <v>10</v>
      </c>
      <c r="I113" s="4">
        <v>11</v>
      </c>
      <c r="J113" s="4">
        <v>12</v>
      </c>
      <c r="K113" s="4">
        <v>11</v>
      </c>
      <c r="L113" s="4">
        <v>11</v>
      </c>
      <c r="M113" s="4">
        <v>10</v>
      </c>
      <c r="N113" s="4">
        <v>9</v>
      </c>
      <c r="O113" s="4">
        <v>8</v>
      </c>
      <c r="P113" s="4">
        <v>9</v>
      </c>
    </row>
    <row r="114" spans="1:16" ht="12.75">
      <c r="A114">
        <v>69</v>
      </c>
      <c r="B114" t="s">
        <v>33</v>
      </c>
      <c r="C114" t="s">
        <v>3</v>
      </c>
      <c r="D114" s="4">
        <v>18</v>
      </c>
      <c r="E114" s="4">
        <v>17</v>
      </c>
      <c r="F114" s="4">
        <v>16</v>
      </c>
      <c r="G114" s="4">
        <v>16</v>
      </c>
      <c r="H114" s="4">
        <v>15</v>
      </c>
      <c r="I114" s="4">
        <v>15</v>
      </c>
      <c r="J114" s="4">
        <v>18</v>
      </c>
      <c r="K114" s="4">
        <v>20</v>
      </c>
      <c r="L114" s="4">
        <v>22</v>
      </c>
      <c r="M114" s="4">
        <v>24</v>
      </c>
      <c r="N114" s="4">
        <v>22</v>
      </c>
      <c r="O114" s="4">
        <v>18</v>
      </c>
      <c r="P114" s="4">
        <v>18</v>
      </c>
    </row>
    <row r="115" spans="1:16" ht="12.75">
      <c r="A115">
        <v>70</v>
      </c>
      <c r="B115" t="s">
        <v>34</v>
      </c>
      <c r="C115" t="s">
        <v>20</v>
      </c>
      <c r="D115" s="4">
        <v>17</v>
      </c>
      <c r="E115" s="4">
        <v>17</v>
      </c>
      <c r="F115" s="4">
        <v>17</v>
      </c>
      <c r="G115" s="4">
        <v>18</v>
      </c>
      <c r="H115" s="4">
        <v>18</v>
      </c>
      <c r="I115" s="4">
        <v>17</v>
      </c>
      <c r="J115" s="4">
        <v>19</v>
      </c>
      <c r="K115" s="4">
        <v>19</v>
      </c>
      <c r="L115" s="4">
        <v>22</v>
      </c>
      <c r="M115" s="4">
        <v>21</v>
      </c>
      <c r="N115" s="4">
        <v>20</v>
      </c>
      <c r="O115" s="4">
        <v>17</v>
      </c>
      <c r="P115" s="4">
        <v>18</v>
      </c>
    </row>
    <row r="116" spans="1:16" ht="12.75">
      <c r="A116">
        <v>75</v>
      </c>
      <c r="B116" t="s">
        <v>37</v>
      </c>
      <c r="C116" t="s">
        <v>9</v>
      </c>
      <c r="D116" s="4">
        <v>12.962962962962964</v>
      </c>
      <c r="E116" s="4">
        <v>11.11111111111111</v>
      </c>
      <c r="F116" s="4">
        <v>11.11111111111111</v>
      </c>
      <c r="G116" s="4">
        <v>11.11111111111111</v>
      </c>
      <c r="H116" s="4">
        <v>12.962962962962964</v>
      </c>
      <c r="I116" s="4">
        <v>12.962962962962964</v>
      </c>
      <c r="J116" s="4">
        <v>14.814814814814815</v>
      </c>
      <c r="K116" s="4">
        <v>14.814814814814815</v>
      </c>
      <c r="L116" s="4">
        <v>16.666666666666668</v>
      </c>
      <c r="M116" s="4">
        <v>14.814814814814815</v>
      </c>
      <c r="N116" s="4">
        <v>12.962962962962964</v>
      </c>
      <c r="O116" s="4">
        <v>12.962962962962964</v>
      </c>
      <c r="P116" s="4">
        <v>12.962962962962964</v>
      </c>
    </row>
    <row r="117" spans="1:16" ht="12.75">
      <c r="A117">
        <v>76</v>
      </c>
      <c r="B117" t="s">
        <v>38</v>
      </c>
      <c r="C117" t="s">
        <v>36</v>
      </c>
      <c r="D117" s="4">
        <v>9.25925925925926</v>
      </c>
      <c r="E117" s="4">
        <v>7.407407407407407</v>
      </c>
      <c r="F117" s="4">
        <v>7.407407407407407</v>
      </c>
      <c r="G117" s="4">
        <v>7.407407407407407</v>
      </c>
      <c r="H117" s="4">
        <v>7.407407407407407</v>
      </c>
      <c r="I117" s="4">
        <v>7.407407407407407</v>
      </c>
      <c r="J117" s="4">
        <v>9.25925925925926</v>
      </c>
      <c r="K117" s="4">
        <v>11.11111111111111</v>
      </c>
      <c r="L117" s="4">
        <v>11.11111111111111</v>
      </c>
      <c r="M117" s="4">
        <v>11.11111111111111</v>
      </c>
      <c r="N117" s="4">
        <v>9.25925925925926</v>
      </c>
      <c r="O117" s="4">
        <v>9.25925925925926</v>
      </c>
      <c r="P117" s="4">
        <v>9.25925925925926</v>
      </c>
    </row>
    <row r="118" spans="1:16" ht="12.75">
      <c r="A118">
        <v>77</v>
      </c>
      <c r="B118" t="s">
        <v>39</v>
      </c>
      <c r="C118" t="s">
        <v>13</v>
      </c>
      <c r="D118" s="4">
        <v>5</v>
      </c>
      <c r="E118" s="4">
        <v>4</v>
      </c>
      <c r="F118" s="4">
        <v>4</v>
      </c>
      <c r="G118" s="4">
        <v>5</v>
      </c>
      <c r="H118" s="4">
        <v>5</v>
      </c>
      <c r="I118" s="4">
        <v>5</v>
      </c>
      <c r="J118" s="4">
        <v>6</v>
      </c>
      <c r="K118" s="4">
        <v>6</v>
      </c>
      <c r="L118" s="4">
        <v>7</v>
      </c>
      <c r="M118" s="4">
        <v>6</v>
      </c>
      <c r="N118" s="4">
        <v>6</v>
      </c>
      <c r="O118" s="4">
        <v>6</v>
      </c>
      <c r="P118" s="4">
        <v>5</v>
      </c>
    </row>
    <row r="119" spans="1:16" ht="12.75">
      <c r="A119">
        <v>78</v>
      </c>
      <c r="B119" t="s">
        <v>40</v>
      </c>
      <c r="C119" t="s">
        <v>41</v>
      </c>
      <c r="D119" s="4">
        <v>7.407407407407407</v>
      </c>
      <c r="E119" s="4">
        <v>7.407407407407407</v>
      </c>
      <c r="F119" s="4">
        <v>7.407407407407407</v>
      </c>
      <c r="G119" s="4">
        <v>7.407407407407407</v>
      </c>
      <c r="H119" s="4">
        <v>5.555555555555555</v>
      </c>
      <c r="I119" s="4">
        <v>7.407407407407407</v>
      </c>
      <c r="J119" s="4">
        <v>7.407407407407407</v>
      </c>
      <c r="K119" s="4">
        <v>7.407407407407407</v>
      </c>
      <c r="L119" s="4">
        <v>9.25925925925926</v>
      </c>
      <c r="M119" s="4">
        <v>7.407407407407407</v>
      </c>
      <c r="N119" s="4">
        <v>7.407407407407407</v>
      </c>
      <c r="O119" s="4">
        <v>5.555555555555555</v>
      </c>
      <c r="P119" s="4">
        <v>7.407407407407407</v>
      </c>
    </row>
    <row r="120" spans="1:16" ht="12.75">
      <c r="A120">
        <v>80</v>
      </c>
      <c r="B120" t="s">
        <v>43</v>
      </c>
      <c r="C120" t="s">
        <v>9</v>
      </c>
      <c r="D120" s="4">
        <v>4</v>
      </c>
      <c r="E120" s="4">
        <v>4</v>
      </c>
      <c r="F120" s="4">
        <v>4</v>
      </c>
      <c r="G120" s="4">
        <v>3</v>
      </c>
      <c r="H120" s="4">
        <v>5</v>
      </c>
      <c r="I120" s="4">
        <v>5</v>
      </c>
      <c r="J120" s="4">
        <v>6</v>
      </c>
      <c r="K120" s="4">
        <v>5</v>
      </c>
      <c r="L120" s="4">
        <v>6</v>
      </c>
      <c r="M120" s="4">
        <v>5</v>
      </c>
      <c r="N120" s="4">
        <v>5</v>
      </c>
      <c r="O120" s="4">
        <v>4</v>
      </c>
      <c r="P120" s="4">
        <v>5</v>
      </c>
    </row>
    <row r="121" spans="1:16" ht="12.75">
      <c r="A121">
        <v>93</v>
      </c>
      <c r="B121" t="s">
        <v>47</v>
      </c>
      <c r="C121" t="s">
        <v>5</v>
      </c>
      <c r="D121" s="4">
        <v>7</v>
      </c>
      <c r="E121" s="4">
        <v>7</v>
      </c>
      <c r="F121" s="4">
        <v>7</v>
      </c>
      <c r="G121" s="4">
        <v>7</v>
      </c>
      <c r="H121" s="4">
        <v>9</v>
      </c>
      <c r="I121" s="4">
        <v>9</v>
      </c>
      <c r="J121" s="4">
        <v>11</v>
      </c>
      <c r="K121" s="4">
        <v>10</v>
      </c>
      <c r="L121" s="4">
        <v>9</v>
      </c>
      <c r="M121" s="4">
        <v>10</v>
      </c>
      <c r="N121" s="4">
        <v>9</v>
      </c>
      <c r="O121" s="4">
        <v>8</v>
      </c>
      <c r="P121" s="4">
        <v>8</v>
      </c>
    </row>
    <row r="122" spans="1:16" ht="12.75">
      <c r="A122">
        <v>95</v>
      </c>
      <c r="B122" t="s">
        <v>20</v>
      </c>
      <c r="C122" t="s">
        <v>20</v>
      </c>
      <c r="D122" s="4">
        <v>33.333333333333336</v>
      </c>
      <c r="E122" s="4">
        <v>29.62962962962963</v>
      </c>
      <c r="F122" s="4">
        <v>25.925925925925927</v>
      </c>
      <c r="G122" s="4">
        <v>31.48148148148148</v>
      </c>
      <c r="H122" s="4">
        <v>29.62962962962963</v>
      </c>
      <c r="I122" s="4">
        <v>31.48148148148148</v>
      </c>
      <c r="J122" s="4">
        <v>35.18518518518519</v>
      </c>
      <c r="K122" s="4">
        <v>37.03703703703704</v>
      </c>
      <c r="L122" s="4">
        <v>37.03703703703704</v>
      </c>
      <c r="M122" s="4">
        <v>35.18518518518519</v>
      </c>
      <c r="N122" s="4">
        <v>35.18518518518519</v>
      </c>
      <c r="O122" s="4">
        <v>37.03703703703704</v>
      </c>
      <c r="P122" s="4">
        <v>33.333333333333336</v>
      </c>
    </row>
    <row r="123" spans="1:16" ht="12.75">
      <c r="A123">
        <v>98</v>
      </c>
      <c r="B123" t="s">
        <v>48</v>
      </c>
      <c r="C123" t="s">
        <v>4</v>
      </c>
      <c r="D123" s="4">
        <v>16.666666666666668</v>
      </c>
      <c r="E123" s="4">
        <v>16.666666666666668</v>
      </c>
      <c r="F123" s="4">
        <v>16.666666666666668</v>
      </c>
      <c r="G123" s="4">
        <v>18.51851851851852</v>
      </c>
      <c r="H123" s="4">
        <v>18.51851851851852</v>
      </c>
      <c r="I123" s="4">
        <v>20.370370370370374</v>
      </c>
      <c r="J123" s="4">
        <v>22.22222222222222</v>
      </c>
      <c r="K123" s="4">
        <v>20.370370370370374</v>
      </c>
      <c r="L123" s="4">
        <v>18.51851851851852</v>
      </c>
      <c r="M123" s="4">
        <v>18.51851851851852</v>
      </c>
      <c r="N123" s="4">
        <v>16.666666666666668</v>
      </c>
      <c r="O123" s="4">
        <v>14.814814814814815</v>
      </c>
      <c r="P123" s="4">
        <v>18.51851851851852</v>
      </c>
    </row>
  </sheetData>
  <printOptions/>
  <pageMargins left="0.75" right="0.75" top="1" bottom="1" header="0.5" footer="0.5"/>
  <pageSetup fitToHeight="1" fitToWidth="1" horizontalDpi="300" verticalDpi="300" orientation="portrait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J27" sqref="J27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7.00390625" style="0" customWidth="1"/>
    <col min="5" max="5" width="6.421875" style="0" customWidth="1"/>
    <col min="6" max="6" width="6.57421875" style="0" customWidth="1"/>
    <col min="7" max="8" width="6.7109375" style="0" customWidth="1"/>
    <col min="9" max="9" width="6.57421875" style="0" customWidth="1"/>
    <col min="10" max="10" width="6.7109375" style="0" customWidth="1"/>
    <col min="11" max="12" width="6.57421875" style="0" customWidth="1"/>
    <col min="13" max="14" width="6.421875" style="0" customWidth="1"/>
    <col min="15" max="15" width="7.421875" style="0" customWidth="1"/>
    <col min="16" max="16" width="6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</row>
    <row r="2" spans="1:16" ht="12.75">
      <c r="A2">
        <v>7</v>
      </c>
      <c r="B2" t="s">
        <v>6</v>
      </c>
      <c r="C2" t="s">
        <v>7</v>
      </c>
      <c r="D2" t="s">
        <v>105</v>
      </c>
      <c r="E2" t="s">
        <v>105</v>
      </c>
      <c r="F2" t="s">
        <v>105</v>
      </c>
      <c r="G2" t="s">
        <v>70</v>
      </c>
      <c r="H2" t="s">
        <v>134</v>
      </c>
      <c r="I2" t="s">
        <v>70</v>
      </c>
      <c r="J2" t="s">
        <v>129</v>
      </c>
      <c r="K2" t="s">
        <v>74</v>
      </c>
      <c r="L2" t="s">
        <v>129</v>
      </c>
      <c r="M2" t="s">
        <v>87</v>
      </c>
      <c r="N2" t="s">
        <v>129</v>
      </c>
      <c r="O2" t="s">
        <v>106</v>
      </c>
      <c r="P2" t="s">
        <v>106</v>
      </c>
    </row>
    <row r="3" spans="1:16" ht="12.75">
      <c r="A3">
        <v>14</v>
      </c>
      <c r="B3" t="s">
        <v>11</v>
      </c>
      <c r="C3" t="s">
        <v>3</v>
      </c>
      <c r="D3" t="s">
        <v>148</v>
      </c>
      <c r="E3" t="s">
        <v>66</v>
      </c>
      <c r="F3" t="s">
        <v>66</v>
      </c>
      <c r="G3" t="s">
        <v>66</v>
      </c>
      <c r="H3" t="s">
        <v>66</v>
      </c>
      <c r="I3" t="s">
        <v>146</v>
      </c>
      <c r="J3" t="s">
        <v>104</v>
      </c>
      <c r="K3" t="s">
        <v>64</v>
      </c>
      <c r="L3" t="s">
        <v>104</v>
      </c>
      <c r="M3" t="s">
        <v>104</v>
      </c>
      <c r="N3" t="s">
        <v>149</v>
      </c>
      <c r="O3" t="s">
        <v>65</v>
      </c>
      <c r="P3" t="s">
        <v>146</v>
      </c>
    </row>
    <row r="4" spans="1:16" ht="12.75">
      <c r="A4">
        <v>16</v>
      </c>
      <c r="B4" t="s">
        <v>12</v>
      </c>
      <c r="C4" t="s">
        <v>13</v>
      </c>
      <c r="D4" t="s">
        <v>189</v>
      </c>
      <c r="E4" t="s">
        <v>128</v>
      </c>
      <c r="F4" t="s">
        <v>128</v>
      </c>
      <c r="G4" t="s">
        <v>105</v>
      </c>
      <c r="H4" t="s">
        <v>139</v>
      </c>
      <c r="I4" t="s">
        <v>139</v>
      </c>
      <c r="J4" t="s">
        <v>137</v>
      </c>
      <c r="K4" t="s">
        <v>141</v>
      </c>
      <c r="L4" t="s">
        <v>138</v>
      </c>
      <c r="M4" t="s">
        <v>103</v>
      </c>
      <c r="N4" t="s">
        <v>137</v>
      </c>
      <c r="O4" t="s">
        <v>189</v>
      </c>
      <c r="P4" t="s">
        <v>141</v>
      </c>
    </row>
    <row r="5" spans="1:16" ht="12.75">
      <c r="A5">
        <v>17</v>
      </c>
      <c r="B5" t="s">
        <v>14</v>
      </c>
      <c r="C5" t="s">
        <v>15</v>
      </c>
      <c r="D5" t="s">
        <v>157</v>
      </c>
      <c r="E5" t="s">
        <v>154</v>
      </c>
      <c r="F5" t="s">
        <v>158</v>
      </c>
      <c r="G5" t="s">
        <v>90</v>
      </c>
      <c r="H5" t="s">
        <v>159</v>
      </c>
      <c r="I5" t="s">
        <v>160</v>
      </c>
      <c r="J5" t="s">
        <v>161</v>
      </c>
      <c r="K5" t="s">
        <v>162</v>
      </c>
      <c r="L5" t="s">
        <v>163</v>
      </c>
      <c r="M5" t="s">
        <v>164</v>
      </c>
      <c r="N5" t="s">
        <v>155</v>
      </c>
      <c r="O5" t="s">
        <v>165</v>
      </c>
      <c r="P5" t="s">
        <v>166</v>
      </c>
    </row>
    <row r="6" spans="1:16" ht="12.75">
      <c r="A6">
        <v>18</v>
      </c>
      <c r="B6" t="s">
        <v>16</v>
      </c>
      <c r="C6" t="s">
        <v>17</v>
      </c>
      <c r="D6" t="s">
        <v>109</v>
      </c>
      <c r="E6" t="s">
        <v>89</v>
      </c>
      <c r="F6" t="s">
        <v>70</v>
      </c>
      <c r="G6" t="s">
        <v>110</v>
      </c>
      <c r="H6" t="s">
        <v>74</v>
      </c>
      <c r="I6" t="s">
        <v>111</v>
      </c>
      <c r="J6" t="s">
        <v>92</v>
      </c>
      <c r="K6" t="s">
        <v>92</v>
      </c>
      <c r="L6" t="s">
        <v>112</v>
      </c>
      <c r="M6" t="s">
        <v>96</v>
      </c>
      <c r="N6" t="s">
        <v>92</v>
      </c>
      <c r="O6" t="s">
        <v>95</v>
      </c>
      <c r="P6" t="s">
        <v>89</v>
      </c>
    </row>
    <row r="7" spans="1:16" ht="12.75">
      <c r="A7">
        <v>26</v>
      </c>
      <c r="B7" t="s">
        <v>19</v>
      </c>
      <c r="C7" t="s">
        <v>5</v>
      </c>
      <c r="D7" t="s">
        <v>96</v>
      </c>
      <c r="E7" t="s">
        <v>95</v>
      </c>
      <c r="F7" t="s">
        <v>95</v>
      </c>
      <c r="G7" t="s">
        <v>119</v>
      </c>
      <c r="H7" t="s">
        <v>172</v>
      </c>
      <c r="I7" t="s">
        <v>155</v>
      </c>
      <c r="J7" t="s">
        <v>132</v>
      </c>
      <c r="K7" t="s">
        <v>169</v>
      </c>
      <c r="L7" t="s">
        <v>94</v>
      </c>
      <c r="M7" t="s">
        <v>169</v>
      </c>
      <c r="N7" t="s">
        <v>95</v>
      </c>
      <c r="O7" t="s">
        <v>132</v>
      </c>
      <c r="P7" t="s">
        <v>90</v>
      </c>
    </row>
    <row r="8" spans="1:16" ht="12.75">
      <c r="A8">
        <v>28</v>
      </c>
      <c r="B8" t="s">
        <v>21</v>
      </c>
      <c r="C8" t="s">
        <v>5</v>
      </c>
      <c r="D8" t="s">
        <v>90</v>
      </c>
      <c r="E8" t="s">
        <v>91</v>
      </c>
      <c r="F8" t="s">
        <v>91</v>
      </c>
      <c r="G8" t="s">
        <v>91</v>
      </c>
      <c r="H8" t="s">
        <v>92</v>
      </c>
      <c r="I8" t="s">
        <v>90</v>
      </c>
      <c r="J8" t="s">
        <v>93</v>
      </c>
      <c r="K8" t="s">
        <v>94</v>
      </c>
      <c r="L8" t="s">
        <v>94</v>
      </c>
      <c r="M8" t="s">
        <v>90</v>
      </c>
      <c r="N8" t="s">
        <v>95</v>
      </c>
      <c r="O8" t="s">
        <v>94</v>
      </c>
      <c r="P8" t="s">
        <v>96</v>
      </c>
    </row>
    <row r="9" spans="1:16" ht="12.75">
      <c r="A9">
        <v>44</v>
      </c>
      <c r="B9" t="s">
        <v>22</v>
      </c>
      <c r="C9" t="s">
        <v>8</v>
      </c>
      <c r="D9" t="s">
        <v>105</v>
      </c>
      <c r="E9" t="s">
        <v>108</v>
      </c>
      <c r="F9" t="s">
        <v>105</v>
      </c>
      <c r="G9" t="s">
        <v>107</v>
      </c>
      <c r="H9" t="s">
        <v>87</v>
      </c>
      <c r="I9" t="s">
        <v>89</v>
      </c>
      <c r="J9" t="s">
        <v>88</v>
      </c>
      <c r="K9" t="s">
        <v>92</v>
      </c>
      <c r="L9" t="s">
        <v>96</v>
      </c>
      <c r="M9" t="s">
        <v>96</v>
      </c>
      <c r="N9" t="s">
        <v>88</v>
      </c>
      <c r="O9" t="s">
        <v>88</v>
      </c>
      <c r="P9" t="s">
        <v>89</v>
      </c>
    </row>
    <row r="10" spans="1:16" ht="12.75">
      <c r="A10">
        <v>47</v>
      </c>
      <c r="B10" t="s">
        <v>23</v>
      </c>
      <c r="C10" t="s">
        <v>24</v>
      </c>
      <c r="D10" t="s">
        <v>171</v>
      </c>
      <c r="E10" t="s">
        <v>66</v>
      </c>
      <c r="F10" t="s">
        <v>171</v>
      </c>
      <c r="G10" t="s">
        <v>128</v>
      </c>
      <c r="H10" t="s">
        <v>188</v>
      </c>
      <c r="I10" t="s">
        <v>149</v>
      </c>
      <c r="J10" t="s">
        <v>141</v>
      </c>
      <c r="K10" t="s">
        <v>103</v>
      </c>
      <c r="L10" t="s">
        <v>108</v>
      </c>
      <c r="M10" t="s">
        <v>103</v>
      </c>
      <c r="N10" t="s">
        <v>128</v>
      </c>
      <c r="O10" t="s">
        <v>148</v>
      </c>
      <c r="P10" t="s">
        <v>128</v>
      </c>
    </row>
    <row r="11" spans="1:16" ht="12.75">
      <c r="A11">
        <v>59</v>
      </c>
      <c r="B11" t="s">
        <v>28</v>
      </c>
      <c r="C11" t="s">
        <v>29</v>
      </c>
      <c r="D11" t="s">
        <v>65</v>
      </c>
      <c r="E11" t="s">
        <v>65</v>
      </c>
      <c r="F11" t="s">
        <v>65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139</v>
      </c>
      <c r="M11" t="s">
        <v>137</v>
      </c>
      <c r="N11" t="s">
        <v>140</v>
      </c>
      <c r="O11" t="s">
        <v>137</v>
      </c>
      <c r="P11" t="s">
        <v>141</v>
      </c>
    </row>
    <row r="12" spans="1:16" ht="12.75">
      <c r="A12">
        <v>68</v>
      </c>
      <c r="B12" t="s">
        <v>32</v>
      </c>
      <c r="C12" t="s">
        <v>24</v>
      </c>
      <c r="D12" t="s">
        <v>129</v>
      </c>
      <c r="E12" t="s">
        <v>68</v>
      </c>
      <c r="F12" t="s">
        <v>110</v>
      </c>
      <c r="G12" t="s">
        <v>129</v>
      </c>
      <c r="H12" t="s">
        <v>116</v>
      </c>
      <c r="I12" t="s">
        <v>152</v>
      </c>
      <c r="J12" t="s">
        <v>153</v>
      </c>
      <c r="K12" t="s">
        <v>153</v>
      </c>
      <c r="L12" t="s">
        <v>114</v>
      </c>
      <c r="M12" t="s">
        <v>152</v>
      </c>
      <c r="N12" t="s">
        <v>109</v>
      </c>
      <c r="O12" t="s">
        <v>109</v>
      </c>
      <c r="P12" t="s">
        <v>129</v>
      </c>
    </row>
    <row r="13" spans="1:16" ht="12.75">
      <c r="A13">
        <v>69</v>
      </c>
      <c r="B13" t="s">
        <v>33</v>
      </c>
      <c r="C13" t="s">
        <v>3</v>
      </c>
      <c r="D13" t="s">
        <v>176</v>
      </c>
      <c r="E13" t="s">
        <v>177</v>
      </c>
      <c r="F13" t="s">
        <v>178</v>
      </c>
      <c r="G13" t="s">
        <v>178</v>
      </c>
      <c r="H13" t="s">
        <v>179</v>
      </c>
      <c r="I13" t="s">
        <v>180</v>
      </c>
      <c r="J13" t="s">
        <v>174</v>
      </c>
      <c r="K13" t="s">
        <v>181</v>
      </c>
      <c r="L13" t="s">
        <v>182</v>
      </c>
      <c r="M13" t="s">
        <v>183</v>
      </c>
      <c r="N13" t="s">
        <v>184</v>
      </c>
      <c r="O13" t="s">
        <v>185</v>
      </c>
      <c r="P13" t="s">
        <v>175</v>
      </c>
    </row>
    <row r="14" spans="1:16" ht="12.75">
      <c r="A14">
        <v>70</v>
      </c>
      <c r="B14" t="s">
        <v>34</v>
      </c>
      <c r="C14" t="s">
        <v>20</v>
      </c>
      <c r="D14" t="s">
        <v>192</v>
      </c>
      <c r="E14" t="s">
        <v>193</v>
      </c>
      <c r="F14" t="s">
        <v>194</v>
      </c>
      <c r="G14" t="s">
        <v>195</v>
      </c>
      <c r="H14" t="s">
        <v>190</v>
      </c>
      <c r="I14" t="s">
        <v>196</v>
      </c>
      <c r="J14" t="s">
        <v>197</v>
      </c>
      <c r="K14" t="s">
        <v>195</v>
      </c>
      <c r="L14" t="s">
        <v>198</v>
      </c>
      <c r="M14" t="s">
        <v>157</v>
      </c>
      <c r="N14" t="s">
        <v>199</v>
      </c>
      <c r="O14" t="s">
        <v>196</v>
      </c>
      <c r="P14" t="s">
        <v>191</v>
      </c>
    </row>
    <row r="15" spans="1:16" ht="12.75">
      <c r="A15">
        <v>72</v>
      </c>
      <c r="B15" t="s">
        <v>35</v>
      </c>
      <c r="C15" t="s">
        <v>36</v>
      </c>
      <c r="D15" s="5" t="s">
        <v>67</v>
      </c>
      <c r="E15" t="s">
        <v>68</v>
      </c>
      <c r="F15" t="s">
        <v>69</v>
      </c>
      <c r="G15" t="s">
        <v>70</v>
      </c>
      <c r="H15" s="5" t="s">
        <v>71</v>
      </c>
      <c r="I15" t="s">
        <v>72</v>
      </c>
      <c r="J15" s="5" t="s">
        <v>73</v>
      </c>
      <c r="K15" s="5" t="s">
        <v>68</v>
      </c>
      <c r="L15" s="5" t="s">
        <v>74</v>
      </c>
      <c r="M15" s="5" t="s">
        <v>75</v>
      </c>
      <c r="N15" s="5" t="s">
        <v>74</v>
      </c>
      <c r="O15" s="5" t="s">
        <v>70</v>
      </c>
      <c r="P15" s="5" t="s">
        <v>69</v>
      </c>
    </row>
    <row r="16" spans="1:16" ht="12.75">
      <c r="A16">
        <v>75</v>
      </c>
      <c r="B16" t="s">
        <v>37</v>
      </c>
      <c r="C16" t="s">
        <v>9</v>
      </c>
      <c r="D16" t="s">
        <v>114</v>
      </c>
      <c r="E16" t="s">
        <v>111</v>
      </c>
      <c r="F16" t="s">
        <v>87</v>
      </c>
      <c r="G16" t="s">
        <v>115</v>
      </c>
      <c r="H16" t="s">
        <v>89</v>
      </c>
      <c r="I16" t="s">
        <v>116</v>
      </c>
      <c r="J16" t="s">
        <v>114</v>
      </c>
      <c r="K16" t="s">
        <v>96</v>
      </c>
      <c r="L16" t="s">
        <v>95</v>
      </c>
      <c r="M16" t="s">
        <v>111</v>
      </c>
      <c r="N16" t="s">
        <v>114</v>
      </c>
      <c r="O16" t="s">
        <v>96</v>
      </c>
      <c r="P16" t="s">
        <v>89</v>
      </c>
    </row>
    <row r="17" spans="1:16" ht="12.75">
      <c r="A17">
        <v>76</v>
      </c>
      <c r="B17" t="s">
        <v>38</v>
      </c>
      <c r="C17" t="s">
        <v>36</v>
      </c>
      <c r="D17" t="s">
        <v>106</v>
      </c>
      <c r="E17" t="s">
        <v>103</v>
      </c>
      <c r="F17" t="s">
        <v>64</v>
      </c>
      <c r="G17" t="s">
        <v>110</v>
      </c>
      <c r="H17" t="s">
        <v>64</v>
      </c>
      <c r="I17" t="s">
        <v>72</v>
      </c>
      <c r="J17" t="s">
        <v>109</v>
      </c>
      <c r="K17" t="s">
        <v>130</v>
      </c>
      <c r="L17" t="s">
        <v>74</v>
      </c>
      <c r="M17" t="s">
        <v>109</v>
      </c>
      <c r="N17" t="s">
        <v>129</v>
      </c>
      <c r="O17" t="s">
        <v>106</v>
      </c>
      <c r="P17" t="s">
        <v>69</v>
      </c>
    </row>
    <row r="18" spans="1:16" ht="12.75">
      <c r="A18">
        <v>77</v>
      </c>
      <c r="B18" t="s">
        <v>39</v>
      </c>
      <c r="C18" t="s">
        <v>13</v>
      </c>
      <c r="D18" t="s">
        <v>129</v>
      </c>
      <c r="E18" t="s">
        <v>68</v>
      </c>
      <c r="F18" t="s">
        <v>87</v>
      </c>
      <c r="G18" t="s">
        <v>110</v>
      </c>
      <c r="H18" t="s">
        <v>70</v>
      </c>
      <c r="I18" t="s">
        <v>87</v>
      </c>
      <c r="J18" t="s">
        <v>74</v>
      </c>
      <c r="K18" t="s">
        <v>96</v>
      </c>
      <c r="L18" t="s">
        <v>111</v>
      </c>
      <c r="M18" t="s">
        <v>111</v>
      </c>
      <c r="N18" t="s">
        <v>111</v>
      </c>
      <c r="O18" t="s">
        <v>132</v>
      </c>
      <c r="P18" t="s">
        <v>70</v>
      </c>
    </row>
    <row r="19" spans="1:16" ht="12.75">
      <c r="A19">
        <v>78</v>
      </c>
      <c r="B19" t="s">
        <v>40</v>
      </c>
      <c r="C19" t="s">
        <v>41</v>
      </c>
      <c r="D19" t="s">
        <v>106</v>
      </c>
      <c r="E19" t="s">
        <v>110</v>
      </c>
      <c r="F19" t="s">
        <v>69</v>
      </c>
      <c r="G19" t="s">
        <v>106</v>
      </c>
      <c r="H19" t="s">
        <v>66</v>
      </c>
      <c r="I19" t="s">
        <v>64</v>
      </c>
      <c r="J19" t="s">
        <v>133</v>
      </c>
      <c r="K19" t="s">
        <v>104</v>
      </c>
      <c r="L19" t="s">
        <v>105</v>
      </c>
      <c r="M19" t="s">
        <v>105</v>
      </c>
      <c r="N19" t="s">
        <v>64</v>
      </c>
      <c r="O19" t="s">
        <v>65</v>
      </c>
      <c r="P19" t="s">
        <v>65</v>
      </c>
    </row>
    <row r="20" spans="1:16" ht="12.75">
      <c r="A20">
        <v>80</v>
      </c>
      <c r="B20" t="s">
        <v>43</v>
      </c>
      <c r="C20" t="s">
        <v>9</v>
      </c>
      <c r="D20" t="s">
        <v>87</v>
      </c>
      <c r="E20" t="s">
        <v>87</v>
      </c>
      <c r="F20" t="s">
        <v>103</v>
      </c>
      <c r="G20" t="s">
        <v>107</v>
      </c>
      <c r="H20" t="s">
        <v>88</v>
      </c>
      <c r="I20" t="s">
        <v>110</v>
      </c>
      <c r="J20" t="s">
        <v>88</v>
      </c>
      <c r="K20" t="s">
        <v>111</v>
      </c>
      <c r="L20" t="s">
        <v>90</v>
      </c>
      <c r="M20" t="s">
        <v>96</v>
      </c>
      <c r="N20" t="s">
        <v>106</v>
      </c>
      <c r="O20" t="s">
        <v>108</v>
      </c>
      <c r="P20" t="s">
        <v>87</v>
      </c>
    </row>
    <row r="21" spans="1:16" ht="12.75">
      <c r="A21">
        <v>93</v>
      </c>
      <c r="B21" t="s">
        <v>47</v>
      </c>
      <c r="C21" t="s">
        <v>5</v>
      </c>
      <c r="D21" t="s">
        <v>96</v>
      </c>
      <c r="E21" t="s">
        <v>96</v>
      </c>
      <c r="F21" t="s">
        <v>95</v>
      </c>
      <c r="G21" t="s">
        <v>90</v>
      </c>
      <c r="H21" t="s">
        <v>90</v>
      </c>
      <c r="I21" t="s">
        <v>90</v>
      </c>
      <c r="J21" t="s">
        <v>132</v>
      </c>
      <c r="K21" t="s">
        <v>90</v>
      </c>
      <c r="L21" t="s">
        <v>92</v>
      </c>
      <c r="M21" t="s">
        <v>90</v>
      </c>
      <c r="N21" t="s">
        <v>94</v>
      </c>
      <c r="O21" t="s">
        <v>94</v>
      </c>
      <c r="P21" t="s">
        <v>111</v>
      </c>
    </row>
    <row r="22" spans="1:16" ht="12.75">
      <c r="A22">
        <v>95</v>
      </c>
      <c r="B22" t="s">
        <v>20</v>
      </c>
      <c r="C22" t="s">
        <v>20</v>
      </c>
      <c r="D22" t="s">
        <v>120</v>
      </c>
      <c r="E22" t="s">
        <v>121</v>
      </c>
      <c r="F22" t="s">
        <v>122</v>
      </c>
      <c r="G22" t="s">
        <v>122</v>
      </c>
      <c r="H22" t="s">
        <v>123</v>
      </c>
      <c r="I22" t="s">
        <v>122</v>
      </c>
      <c r="J22" t="s">
        <v>124</v>
      </c>
      <c r="K22" t="s">
        <v>125</v>
      </c>
      <c r="L22" t="s">
        <v>125</v>
      </c>
      <c r="M22" t="s">
        <v>126</v>
      </c>
      <c r="N22" t="s">
        <v>125</v>
      </c>
      <c r="O22" t="s">
        <v>125</v>
      </c>
      <c r="P22" t="s">
        <v>127</v>
      </c>
    </row>
    <row r="23" spans="1:16" ht="12.75">
      <c r="A23">
        <v>98</v>
      </c>
      <c r="B23" t="s">
        <v>48</v>
      </c>
      <c r="C23" t="s">
        <v>4</v>
      </c>
      <c r="D23" t="s">
        <v>88</v>
      </c>
      <c r="E23" t="s">
        <v>89</v>
      </c>
      <c r="F23" t="s">
        <v>70</v>
      </c>
      <c r="G23" t="s">
        <v>109</v>
      </c>
      <c r="H23" t="s">
        <v>116</v>
      </c>
      <c r="I23" t="s">
        <v>116</v>
      </c>
      <c r="J23" t="s">
        <v>132</v>
      </c>
      <c r="K23" t="s">
        <v>131</v>
      </c>
      <c r="L23" t="s">
        <v>131</v>
      </c>
      <c r="M23" t="s">
        <v>109</v>
      </c>
      <c r="N23" t="s">
        <v>88</v>
      </c>
      <c r="O23" t="s">
        <v>109</v>
      </c>
      <c r="P23" t="s">
        <v>88</v>
      </c>
    </row>
  </sheetData>
  <printOptions/>
  <pageMargins left="0.75" right="0.75" top="1" bottom="1" header="0.5" footer="0.5"/>
  <pageSetup fitToHeight="1" fitToWidth="1" orientation="portrait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F28" sqref="F28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5.8515625" style="0" customWidth="1"/>
    <col min="5" max="5" width="6.421875" style="0" customWidth="1"/>
    <col min="6" max="6" width="6.7109375" style="0" customWidth="1"/>
    <col min="7" max="7" width="6.8515625" style="0" customWidth="1"/>
    <col min="8" max="8" width="5.57421875" style="0" customWidth="1"/>
    <col min="9" max="9" width="7.28125" style="0" customWidth="1"/>
    <col min="10" max="10" width="6.57421875" style="0" customWidth="1"/>
    <col min="11" max="13" width="6.421875" style="0" customWidth="1"/>
    <col min="14" max="14" width="7.00390625" style="0" customWidth="1"/>
    <col min="15" max="15" width="6.7109375" style="0" customWidth="1"/>
    <col min="16" max="16" width="6.5742187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</row>
    <row r="2" spans="1:16" ht="12.75">
      <c r="A2">
        <v>7</v>
      </c>
      <c r="B2" t="s">
        <v>6</v>
      </c>
      <c r="C2" t="s">
        <v>7</v>
      </c>
      <c r="D2" t="s">
        <v>79</v>
      </c>
      <c r="E2" t="s">
        <v>79</v>
      </c>
      <c r="F2" t="s">
        <v>79</v>
      </c>
      <c r="G2" t="s">
        <v>79</v>
      </c>
      <c r="H2" t="s">
        <v>79</v>
      </c>
      <c r="I2" t="s">
        <v>79</v>
      </c>
      <c r="J2" t="s">
        <v>79</v>
      </c>
      <c r="K2" t="s">
        <v>79</v>
      </c>
      <c r="L2" t="s">
        <v>79</v>
      </c>
      <c r="M2" t="s">
        <v>85</v>
      </c>
      <c r="N2" t="s">
        <v>79</v>
      </c>
      <c r="O2" t="s">
        <v>79</v>
      </c>
      <c r="P2" t="s">
        <v>147</v>
      </c>
    </row>
    <row r="3" spans="1:16" ht="12.75">
      <c r="A3">
        <v>14</v>
      </c>
      <c r="B3" t="s">
        <v>11</v>
      </c>
      <c r="C3" t="s">
        <v>3</v>
      </c>
      <c r="D3" t="s">
        <v>113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113</v>
      </c>
      <c r="L3" t="s">
        <v>85</v>
      </c>
      <c r="M3" t="s">
        <v>147</v>
      </c>
      <c r="N3" t="s">
        <v>147</v>
      </c>
      <c r="O3" t="s">
        <v>79</v>
      </c>
      <c r="P3" t="s">
        <v>113</v>
      </c>
    </row>
    <row r="4" spans="1:16" ht="12.75">
      <c r="A4">
        <v>16</v>
      </c>
      <c r="B4" t="s">
        <v>12</v>
      </c>
      <c r="C4" t="s">
        <v>13</v>
      </c>
      <c r="D4" t="s">
        <v>187</v>
      </c>
      <c r="E4" t="s">
        <v>187</v>
      </c>
      <c r="F4" t="s">
        <v>187</v>
      </c>
      <c r="G4" t="s">
        <v>148</v>
      </c>
      <c r="H4" t="s">
        <v>117</v>
      </c>
      <c r="I4" t="s">
        <v>148</v>
      </c>
      <c r="J4" t="s">
        <v>141</v>
      </c>
      <c r="K4" t="s">
        <v>148</v>
      </c>
      <c r="L4" t="s">
        <v>187</v>
      </c>
      <c r="M4" t="s">
        <v>187</v>
      </c>
      <c r="N4" t="s">
        <v>148</v>
      </c>
      <c r="O4" t="s">
        <v>187</v>
      </c>
      <c r="P4" t="s">
        <v>141</v>
      </c>
    </row>
    <row r="5" spans="1:16" ht="12.75">
      <c r="A5">
        <v>17</v>
      </c>
      <c r="B5" t="s">
        <v>14</v>
      </c>
      <c r="C5" t="s">
        <v>15</v>
      </c>
      <c r="D5" t="s">
        <v>167</v>
      </c>
      <c r="E5" t="s">
        <v>167</v>
      </c>
      <c r="F5" t="s">
        <v>168</v>
      </c>
      <c r="G5" t="s">
        <v>103</v>
      </c>
      <c r="H5" t="s">
        <v>111</v>
      </c>
      <c r="I5" t="s">
        <v>169</v>
      </c>
      <c r="J5" t="s">
        <v>92</v>
      </c>
      <c r="K5" t="s">
        <v>95</v>
      </c>
      <c r="L5" t="s">
        <v>109</v>
      </c>
      <c r="M5" t="s">
        <v>168</v>
      </c>
      <c r="N5" t="s">
        <v>201</v>
      </c>
      <c r="O5" t="s">
        <v>170</v>
      </c>
      <c r="P5" t="s">
        <v>156</v>
      </c>
    </row>
    <row r="6" spans="1:16" ht="12.75">
      <c r="A6">
        <v>18</v>
      </c>
      <c r="B6" t="s">
        <v>16</v>
      </c>
      <c r="C6" t="s">
        <v>17</v>
      </c>
      <c r="D6" s="5" t="s">
        <v>113</v>
      </c>
      <c r="E6" s="5" t="s">
        <v>113</v>
      </c>
      <c r="F6" s="5" t="s">
        <v>79</v>
      </c>
      <c r="G6" s="5" t="s">
        <v>86</v>
      </c>
      <c r="H6" s="5" t="s">
        <v>85</v>
      </c>
      <c r="I6" s="5" t="s">
        <v>77</v>
      </c>
      <c r="J6" s="5" t="s">
        <v>85</v>
      </c>
      <c r="K6" s="5" t="s">
        <v>77</v>
      </c>
      <c r="L6" s="5" t="s">
        <v>85</v>
      </c>
      <c r="M6" s="5" t="s">
        <v>85</v>
      </c>
      <c r="N6" s="5" t="s">
        <v>77</v>
      </c>
      <c r="O6" s="5" t="s">
        <v>113</v>
      </c>
      <c r="P6" s="5" t="s">
        <v>85</v>
      </c>
    </row>
    <row r="7" spans="1:16" ht="12.75">
      <c r="A7">
        <v>26</v>
      </c>
      <c r="B7" t="s">
        <v>19</v>
      </c>
      <c r="C7" t="s">
        <v>5</v>
      </c>
      <c r="D7" t="s">
        <v>106</v>
      </c>
      <c r="E7" t="s">
        <v>133</v>
      </c>
      <c r="F7" t="s">
        <v>107</v>
      </c>
      <c r="G7" t="s">
        <v>108</v>
      </c>
      <c r="H7" t="s">
        <v>104</v>
      </c>
      <c r="I7" t="s">
        <v>134</v>
      </c>
      <c r="J7" t="s">
        <v>88</v>
      </c>
      <c r="K7" t="s">
        <v>111</v>
      </c>
      <c r="L7" t="s">
        <v>88</v>
      </c>
      <c r="M7" t="s">
        <v>89</v>
      </c>
      <c r="N7" t="s">
        <v>89</v>
      </c>
      <c r="O7" t="s">
        <v>107</v>
      </c>
      <c r="P7" t="s">
        <v>88</v>
      </c>
    </row>
    <row r="8" spans="1:16" ht="12.75">
      <c r="A8">
        <v>28</v>
      </c>
      <c r="B8" t="s">
        <v>21</v>
      </c>
      <c r="C8" t="s">
        <v>5</v>
      </c>
      <c r="D8" t="s">
        <v>97</v>
      </c>
      <c r="E8" t="s">
        <v>97</v>
      </c>
      <c r="F8" t="s">
        <v>97</v>
      </c>
      <c r="G8" t="s">
        <v>98</v>
      </c>
      <c r="H8" t="s">
        <v>99</v>
      </c>
      <c r="I8" t="s">
        <v>100</v>
      </c>
      <c r="J8" t="s">
        <v>66</v>
      </c>
      <c r="K8" t="s">
        <v>99</v>
      </c>
      <c r="L8" t="s">
        <v>101</v>
      </c>
      <c r="M8" t="s">
        <v>99</v>
      </c>
      <c r="N8" t="s">
        <v>99</v>
      </c>
      <c r="O8" t="s">
        <v>102</v>
      </c>
      <c r="P8" t="s">
        <v>99</v>
      </c>
    </row>
    <row r="9" spans="1:16" ht="12.75">
      <c r="A9">
        <v>44</v>
      </c>
      <c r="B9" t="s">
        <v>22</v>
      </c>
      <c r="C9" t="s">
        <v>8</v>
      </c>
      <c r="D9" t="s">
        <v>77</v>
      </c>
      <c r="E9" t="s">
        <v>79</v>
      </c>
      <c r="F9" t="s">
        <v>97</v>
      </c>
      <c r="G9" t="s">
        <v>77</v>
      </c>
      <c r="H9" t="s">
        <v>79</v>
      </c>
      <c r="I9" t="s">
        <v>99</v>
      </c>
      <c r="J9" t="s">
        <v>97</v>
      </c>
      <c r="K9" t="s">
        <v>99</v>
      </c>
      <c r="L9" t="s">
        <v>171</v>
      </c>
      <c r="M9" t="s">
        <v>97</v>
      </c>
      <c r="N9" t="s">
        <v>97</v>
      </c>
      <c r="O9" t="s">
        <v>79</v>
      </c>
      <c r="P9" t="s">
        <v>99</v>
      </c>
    </row>
    <row r="10" spans="1:16" ht="12.75">
      <c r="A10">
        <v>47</v>
      </c>
      <c r="B10" t="s">
        <v>23</v>
      </c>
      <c r="C10" t="s">
        <v>24</v>
      </c>
      <c r="D10" t="s">
        <v>79</v>
      </c>
      <c r="E10" t="s">
        <v>79</v>
      </c>
      <c r="F10" t="s">
        <v>148</v>
      </c>
      <c r="G10" t="s">
        <v>66</v>
      </c>
      <c r="H10" t="s">
        <v>148</v>
      </c>
      <c r="I10" t="s">
        <v>99</v>
      </c>
      <c r="J10" t="s">
        <v>100</v>
      </c>
      <c r="K10" t="s">
        <v>100</v>
      </c>
      <c r="L10" t="s">
        <v>149</v>
      </c>
      <c r="M10" t="s">
        <v>128</v>
      </c>
      <c r="N10" t="s">
        <v>148</v>
      </c>
      <c r="O10" t="s">
        <v>84</v>
      </c>
      <c r="P10" t="s">
        <v>148</v>
      </c>
    </row>
    <row r="11" spans="1:16" ht="12.75">
      <c r="A11">
        <v>59</v>
      </c>
      <c r="B11" t="s">
        <v>28</v>
      </c>
      <c r="C11" t="s">
        <v>29</v>
      </c>
      <c r="D11" t="s">
        <v>79</v>
      </c>
      <c r="E11" t="s">
        <v>79</v>
      </c>
      <c r="F11" t="s">
        <v>79</v>
      </c>
      <c r="G11" t="s">
        <v>79</v>
      </c>
      <c r="H11" t="s">
        <v>142</v>
      </c>
      <c r="I11" t="s">
        <v>142</v>
      </c>
      <c r="J11" t="s">
        <v>142</v>
      </c>
      <c r="K11" t="s">
        <v>143</v>
      </c>
      <c r="L11" t="s">
        <v>142</v>
      </c>
      <c r="M11" t="s">
        <v>144</v>
      </c>
      <c r="N11" t="s">
        <v>142</v>
      </c>
      <c r="O11" t="s">
        <v>79</v>
      </c>
      <c r="P11" t="s">
        <v>142</v>
      </c>
    </row>
    <row r="12" spans="1:16" ht="12.75">
      <c r="A12">
        <v>68</v>
      </c>
      <c r="B12" t="s">
        <v>32</v>
      </c>
      <c r="C12" t="s">
        <v>24</v>
      </c>
      <c r="D12" t="s">
        <v>66</v>
      </c>
      <c r="E12" t="s">
        <v>64</v>
      </c>
      <c r="F12" t="s">
        <v>65</v>
      </c>
      <c r="G12" t="s">
        <v>104</v>
      </c>
      <c r="H12" t="s">
        <v>64</v>
      </c>
      <c r="I12" t="s">
        <v>110</v>
      </c>
      <c r="J12" t="s">
        <v>70</v>
      </c>
      <c r="K12" t="s">
        <v>106</v>
      </c>
      <c r="L12" t="s">
        <v>105</v>
      </c>
      <c r="M12" t="s">
        <v>106</v>
      </c>
      <c r="N12" t="s">
        <v>106</v>
      </c>
      <c r="O12" t="s">
        <v>65</v>
      </c>
      <c r="P12" t="s">
        <v>106</v>
      </c>
    </row>
    <row r="13" spans="1:16" ht="12.75">
      <c r="A13">
        <v>69</v>
      </c>
      <c r="B13" t="s">
        <v>33</v>
      </c>
      <c r="C13" t="s">
        <v>3</v>
      </c>
      <c r="D13" t="s">
        <v>129</v>
      </c>
      <c r="E13" t="s">
        <v>70</v>
      </c>
      <c r="F13" t="s">
        <v>64</v>
      </c>
      <c r="G13" t="s">
        <v>133</v>
      </c>
      <c r="H13" t="s">
        <v>118</v>
      </c>
      <c r="I13" t="s">
        <v>134</v>
      </c>
      <c r="J13" t="s">
        <v>105</v>
      </c>
      <c r="K13" t="s">
        <v>153</v>
      </c>
      <c r="L13" t="s">
        <v>186</v>
      </c>
      <c r="M13" t="s">
        <v>152</v>
      </c>
      <c r="N13" t="s">
        <v>70</v>
      </c>
      <c r="O13" t="s">
        <v>109</v>
      </c>
      <c r="P13" t="s">
        <v>173</v>
      </c>
    </row>
    <row r="14" spans="1:16" ht="12.75">
      <c r="A14">
        <v>70</v>
      </c>
      <c r="B14" t="s">
        <v>34</v>
      </c>
      <c r="C14" t="s">
        <v>20</v>
      </c>
      <c r="D14" t="s">
        <v>116</v>
      </c>
      <c r="E14" t="s">
        <v>112</v>
      </c>
      <c r="F14" t="s">
        <v>153</v>
      </c>
      <c r="G14" t="s">
        <v>186</v>
      </c>
      <c r="H14" t="s">
        <v>112</v>
      </c>
      <c r="I14" t="s">
        <v>153</v>
      </c>
      <c r="J14" t="s">
        <v>93</v>
      </c>
      <c r="K14" t="s">
        <v>156</v>
      </c>
      <c r="L14" t="s">
        <v>200</v>
      </c>
      <c r="M14" t="s">
        <v>156</v>
      </c>
      <c r="N14" t="s">
        <v>152</v>
      </c>
      <c r="O14" t="s">
        <v>131</v>
      </c>
      <c r="P14" t="s">
        <v>200</v>
      </c>
    </row>
    <row r="15" spans="1:16" ht="12.75">
      <c r="A15">
        <v>72</v>
      </c>
      <c r="B15" t="s">
        <v>35</v>
      </c>
      <c r="C15" t="s">
        <v>36</v>
      </c>
      <c r="D15" t="s">
        <v>76</v>
      </c>
      <c r="E15" t="s">
        <v>77</v>
      </c>
      <c r="F15" t="s">
        <v>78</v>
      </c>
      <c r="G15" t="s">
        <v>79</v>
      </c>
      <c r="H15" t="s">
        <v>80</v>
      </c>
      <c r="I15" t="s">
        <v>79</v>
      </c>
      <c r="J15" t="s">
        <v>81</v>
      </c>
      <c r="K15" t="s">
        <v>82</v>
      </c>
      <c r="L15" t="s">
        <v>80</v>
      </c>
      <c r="M15" t="s">
        <v>83</v>
      </c>
      <c r="N15" t="s">
        <v>85</v>
      </c>
      <c r="O15" t="s">
        <v>81</v>
      </c>
      <c r="P15" t="s">
        <v>86</v>
      </c>
    </row>
    <row r="16" spans="1:16" ht="12.75">
      <c r="A16">
        <v>75</v>
      </c>
      <c r="B16" t="s">
        <v>37</v>
      </c>
      <c r="C16" t="s">
        <v>9</v>
      </c>
      <c r="D16" t="s">
        <v>79</v>
      </c>
      <c r="E16" t="s">
        <v>84</v>
      </c>
      <c r="F16" t="s">
        <v>77</v>
      </c>
      <c r="G16" t="s">
        <v>79</v>
      </c>
      <c r="H16" t="s">
        <v>97</v>
      </c>
      <c r="I16" t="s">
        <v>79</v>
      </c>
      <c r="J16" t="s">
        <v>117</v>
      </c>
      <c r="K16" t="s">
        <v>97</v>
      </c>
      <c r="L16" t="s">
        <v>85</v>
      </c>
      <c r="M16" t="s">
        <v>97</v>
      </c>
      <c r="N16" t="s">
        <v>118</v>
      </c>
      <c r="O16" t="s">
        <v>77</v>
      </c>
      <c r="P16" t="s">
        <v>97</v>
      </c>
    </row>
    <row r="17" spans="1:16" ht="12.75">
      <c r="A17">
        <v>76</v>
      </c>
      <c r="B17" t="s">
        <v>38</v>
      </c>
      <c r="C17" t="s">
        <v>36</v>
      </c>
      <c r="D17" t="s">
        <v>113</v>
      </c>
      <c r="E17" t="s">
        <v>85</v>
      </c>
      <c r="F17" t="s">
        <v>79</v>
      </c>
      <c r="G17" t="s">
        <v>79</v>
      </c>
      <c r="H17" t="s">
        <v>79</v>
      </c>
      <c r="I17" t="s">
        <v>79</v>
      </c>
      <c r="J17" t="s">
        <v>143</v>
      </c>
      <c r="K17" t="s">
        <v>85</v>
      </c>
      <c r="L17" t="s">
        <v>85</v>
      </c>
      <c r="M17" t="s">
        <v>113</v>
      </c>
      <c r="N17" t="s">
        <v>85</v>
      </c>
      <c r="O17" t="s">
        <v>150</v>
      </c>
      <c r="P17" t="s">
        <v>113</v>
      </c>
    </row>
    <row r="18" spans="1:16" ht="12.75">
      <c r="A18">
        <v>77</v>
      </c>
      <c r="B18" t="s">
        <v>39</v>
      </c>
      <c r="C18" t="s">
        <v>13</v>
      </c>
      <c r="D18" t="s">
        <v>79</v>
      </c>
      <c r="E18" t="s">
        <v>79</v>
      </c>
      <c r="F18" t="s">
        <v>79</v>
      </c>
      <c r="G18" t="s">
        <v>79</v>
      </c>
      <c r="H18" t="s">
        <v>79</v>
      </c>
      <c r="I18" t="s">
        <v>79</v>
      </c>
      <c r="J18" t="s">
        <v>79</v>
      </c>
      <c r="K18" t="s">
        <v>143</v>
      </c>
      <c r="L18" t="s">
        <v>79</v>
      </c>
      <c r="M18" t="s">
        <v>79</v>
      </c>
      <c r="N18" t="s">
        <v>79</v>
      </c>
      <c r="O18" t="s">
        <v>79</v>
      </c>
      <c r="P18" t="s">
        <v>151</v>
      </c>
    </row>
    <row r="19" spans="1:16" ht="12.75">
      <c r="A19">
        <v>78</v>
      </c>
      <c r="B19" t="s">
        <v>40</v>
      </c>
      <c r="C19" t="s">
        <v>41</v>
      </c>
      <c r="D19" t="s">
        <v>77</v>
      </c>
      <c r="E19" t="s">
        <v>85</v>
      </c>
      <c r="F19" t="s">
        <v>85</v>
      </c>
      <c r="G19" t="s">
        <v>85</v>
      </c>
      <c r="H19" t="s">
        <v>86</v>
      </c>
      <c r="I19" t="s">
        <v>85</v>
      </c>
      <c r="J19" t="s">
        <v>145</v>
      </c>
      <c r="K19" t="s">
        <v>84</v>
      </c>
      <c r="L19" t="s">
        <v>145</v>
      </c>
      <c r="M19" t="s">
        <v>85</v>
      </c>
      <c r="N19" t="s">
        <v>79</v>
      </c>
      <c r="O19" t="s">
        <v>79</v>
      </c>
      <c r="P19" t="s">
        <v>85</v>
      </c>
    </row>
    <row r="20" spans="1:16" ht="12.75">
      <c r="A20">
        <v>80</v>
      </c>
      <c r="B20" t="s">
        <v>43</v>
      </c>
      <c r="C20" t="s">
        <v>9</v>
      </c>
      <c r="D20" t="s">
        <v>77</v>
      </c>
      <c r="E20" t="s">
        <v>102</v>
      </c>
      <c r="F20" t="s">
        <v>77</v>
      </c>
      <c r="G20" t="s">
        <v>77</v>
      </c>
      <c r="H20" t="s">
        <v>77</v>
      </c>
      <c r="I20" t="s">
        <v>77</v>
      </c>
      <c r="J20" t="s">
        <v>97</v>
      </c>
      <c r="K20" t="s">
        <v>97</v>
      </c>
      <c r="L20" t="s">
        <v>118</v>
      </c>
      <c r="M20" t="s">
        <v>97</v>
      </c>
      <c r="N20" t="s">
        <v>77</v>
      </c>
      <c r="O20" t="s">
        <v>77</v>
      </c>
      <c r="P20" t="s">
        <v>97</v>
      </c>
    </row>
    <row r="21" spans="1:16" ht="12.75">
      <c r="A21">
        <v>93</v>
      </c>
      <c r="B21" t="s">
        <v>47</v>
      </c>
      <c r="C21" t="s">
        <v>5</v>
      </c>
      <c r="D21" t="s">
        <v>102</v>
      </c>
      <c r="E21" t="s">
        <v>147</v>
      </c>
      <c r="F21" t="s">
        <v>102</v>
      </c>
      <c r="G21" t="s">
        <v>77</v>
      </c>
      <c r="H21" t="s">
        <v>86</v>
      </c>
      <c r="I21" t="s">
        <v>102</v>
      </c>
      <c r="J21" t="s">
        <v>97</v>
      </c>
      <c r="K21" t="s">
        <v>97</v>
      </c>
      <c r="L21" t="s">
        <v>100</v>
      </c>
      <c r="M21" t="s">
        <v>77</v>
      </c>
      <c r="N21" t="s">
        <v>102</v>
      </c>
      <c r="O21" t="s">
        <v>102</v>
      </c>
      <c r="P21" t="s">
        <v>77</v>
      </c>
    </row>
    <row r="22" spans="1:16" ht="12.75">
      <c r="A22">
        <v>95</v>
      </c>
      <c r="B22" t="s">
        <v>20</v>
      </c>
      <c r="C22" t="s">
        <v>20</v>
      </c>
      <c r="D22" t="s">
        <v>79</v>
      </c>
      <c r="E22" t="s">
        <v>79</v>
      </c>
      <c r="F22" t="s">
        <v>79</v>
      </c>
      <c r="G22" t="s">
        <v>79</v>
      </c>
      <c r="H22" t="s">
        <v>79</v>
      </c>
      <c r="I22" t="s">
        <v>128</v>
      </c>
      <c r="J22" t="s">
        <v>79</v>
      </c>
      <c r="K22" t="s">
        <v>79</v>
      </c>
      <c r="L22" t="s">
        <v>79</v>
      </c>
      <c r="M22" t="s">
        <v>79</v>
      </c>
      <c r="N22" t="s">
        <v>79</v>
      </c>
      <c r="O22" t="s">
        <v>79</v>
      </c>
      <c r="P22" t="s">
        <v>128</v>
      </c>
    </row>
    <row r="23" spans="1:16" ht="12.75">
      <c r="A23">
        <v>98</v>
      </c>
      <c r="B23" t="s">
        <v>48</v>
      </c>
      <c r="C23" t="s">
        <v>4</v>
      </c>
      <c r="D23" t="s">
        <v>105</v>
      </c>
      <c r="E23" t="s">
        <v>133</v>
      </c>
      <c r="F23" t="s">
        <v>134</v>
      </c>
      <c r="G23" t="s">
        <v>134</v>
      </c>
      <c r="H23" t="s">
        <v>70</v>
      </c>
      <c r="I23" t="s">
        <v>110</v>
      </c>
      <c r="J23" t="s">
        <v>110</v>
      </c>
      <c r="K23" t="s">
        <v>70</v>
      </c>
      <c r="L23" t="s">
        <v>107</v>
      </c>
      <c r="M23" t="s">
        <v>89</v>
      </c>
      <c r="N23" t="s">
        <v>134</v>
      </c>
      <c r="O23" t="s">
        <v>79</v>
      </c>
      <c r="P23" t="s">
        <v>70</v>
      </c>
    </row>
  </sheetData>
  <printOptions/>
  <pageMargins left="0.75" right="0.75" top="1" bottom="1" header="0.5" footer="0.5"/>
  <pageSetup fitToHeight="1" fitToWidth="1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workbookViewId="0" topLeftCell="A1">
      <selection activeCell="A2" sqref="A2:O3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5" width="4.421875" style="0" customWidth="1"/>
    <col min="6" max="6" width="4.57421875" style="0" customWidth="1"/>
    <col min="7" max="8" width="4.8515625" style="0" customWidth="1"/>
    <col min="9" max="10" width="4.28125" style="0" customWidth="1"/>
    <col min="11" max="11" width="4.421875" style="0" customWidth="1"/>
    <col min="12" max="12" width="4.57421875" style="0" customWidth="1"/>
    <col min="13" max="15" width="4.28125" style="0" customWidth="1"/>
    <col min="16" max="16" width="6.57421875" style="0" customWidth="1"/>
    <col min="17" max="17" width="5.00390625" style="0" customWidth="1"/>
    <col min="18" max="18" width="4.57421875" style="0" customWidth="1"/>
  </cols>
  <sheetData>
    <row r="1" spans="1:19" s="1" customFormat="1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  <c r="S1" s="1" t="s">
        <v>266</v>
      </c>
    </row>
    <row r="2" spans="1:19" ht="12.75">
      <c r="A2">
        <v>7</v>
      </c>
      <c r="B2" t="s">
        <v>6</v>
      </c>
      <c r="C2" t="s">
        <v>7</v>
      </c>
      <c r="D2" s="3">
        <v>25.3</v>
      </c>
      <c r="E2" s="3">
        <v>25.1</v>
      </c>
      <c r="F2" s="3">
        <v>24.9</v>
      </c>
      <c r="G2" s="3">
        <v>23.9</v>
      </c>
      <c r="H2" s="3">
        <v>22.3</v>
      </c>
      <c r="I2" s="3">
        <v>20.3</v>
      </c>
      <c r="J2" s="3">
        <v>20.3</v>
      </c>
      <c r="K2" s="3">
        <v>21.7</v>
      </c>
      <c r="L2" s="3">
        <v>23.3</v>
      </c>
      <c r="M2" s="3">
        <v>25.5</v>
      </c>
      <c r="N2" s="3">
        <v>25.7</v>
      </c>
      <c r="O2" s="3">
        <v>25.4</v>
      </c>
      <c r="P2" s="3">
        <v>23.6</v>
      </c>
      <c r="Q2" s="3">
        <v>26</v>
      </c>
      <c r="R2" s="3">
        <v>21.6</v>
      </c>
      <c r="S2" s="3">
        <v>23</v>
      </c>
    </row>
    <row r="3" spans="1:19" ht="12.75">
      <c r="A3">
        <v>14</v>
      </c>
      <c r="B3" t="s">
        <v>11</v>
      </c>
      <c r="C3" t="s">
        <v>3</v>
      </c>
      <c r="D3" s="3">
        <v>26</v>
      </c>
      <c r="E3" s="3">
        <v>25.4</v>
      </c>
      <c r="F3" s="3">
        <v>24.3</v>
      </c>
      <c r="G3" s="3">
        <v>22.1</v>
      </c>
      <c r="H3" s="3">
        <v>19.9</v>
      </c>
      <c r="I3" s="3">
        <v>17.7</v>
      </c>
      <c r="J3" s="3">
        <v>17.9</v>
      </c>
      <c r="K3" s="3">
        <v>20.5</v>
      </c>
      <c r="L3" s="3">
        <v>23.3</v>
      </c>
      <c r="M3" s="3">
        <v>25.5</v>
      </c>
      <c r="N3" s="3">
        <v>26.3</v>
      </c>
      <c r="O3" s="3">
        <v>26.4</v>
      </c>
      <c r="P3" s="3">
        <v>22.9</v>
      </c>
      <c r="Q3" s="3">
        <v>24.3</v>
      </c>
      <c r="R3" s="3">
        <v>21.9</v>
      </c>
      <c r="S3" s="3">
        <v>47</v>
      </c>
    </row>
    <row r="4" spans="1:19" ht="12.75">
      <c r="A4">
        <v>16</v>
      </c>
      <c r="B4" t="s">
        <v>12</v>
      </c>
      <c r="C4" t="s">
        <v>13</v>
      </c>
      <c r="D4" s="3">
        <v>27.3</v>
      </c>
      <c r="E4" s="3">
        <v>26.9</v>
      </c>
      <c r="F4" s="3">
        <v>26.5</v>
      </c>
      <c r="G4" s="3">
        <v>26.2</v>
      </c>
      <c r="H4" s="3">
        <v>23.6</v>
      </c>
      <c r="I4" s="3">
        <v>22.6</v>
      </c>
      <c r="J4" s="3">
        <v>22</v>
      </c>
      <c r="K4" s="3">
        <v>23.9</v>
      </c>
      <c r="L4" s="3">
        <v>24.1</v>
      </c>
      <c r="M4" s="3">
        <v>26.6</v>
      </c>
      <c r="N4" s="3">
        <v>25.9</v>
      </c>
      <c r="O4" s="3">
        <v>26.1</v>
      </c>
      <c r="P4" s="3">
        <v>25.1</v>
      </c>
      <c r="Q4" s="3">
        <v>25.9</v>
      </c>
      <c r="R4" s="3">
        <v>24.8</v>
      </c>
      <c r="S4" s="3">
        <v>5</v>
      </c>
    </row>
    <row r="5" spans="1:19" ht="12.75">
      <c r="A5">
        <v>17</v>
      </c>
      <c r="B5" t="s">
        <v>14</v>
      </c>
      <c r="C5" t="s">
        <v>15</v>
      </c>
      <c r="D5" s="3">
        <v>19.7</v>
      </c>
      <c r="E5" s="3">
        <v>19.5</v>
      </c>
      <c r="F5" s="3">
        <v>19.1</v>
      </c>
      <c r="G5" s="3">
        <v>17.6</v>
      </c>
      <c r="H5" s="3">
        <v>16.7</v>
      </c>
      <c r="I5" s="3">
        <v>15.5</v>
      </c>
      <c r="J5" s="3">
        <v>15.2</v>
      </c>
      <c r="K5" s="3">
        <v>16</v>
      </c>
      <c r="L5" s="3">
        <v>16.9</v>
      </c>
      <c r="M5" s="3">
        <v>18.8</v>
      </c>
      <c r="N5" s="3">
        <v>19.1</v>
      </c>
      <c r="O5" s="3">
        <v>20</v>
      </c>
      <c r="P5" s="3">
        <v>17.8</v>
      </c>
      <c r="Q5" s="3">
        <v>18.3</v>
      </c>
      <c r="R5" s="3">
        <v>16.6</v>
      </c>
      <c r="S5" s="3">
        <v>19</v>
      </c>
    </row>
    <row r="6" spans="1:19" ht="12.75">
      <c r="A6">
        <v>18</v>
      </c>
      <c r="B6" t="s">
        <v>16</v>
      </c>
      <c r="C6" t="s">
        <v>17</v>
      </c>
      <c r="D6" s="3">
        <v>25.4</v>
      </c>
      <c r="E6" s="3">
        <v>25.4</v>
      </c>
      <c r="F6" s="3">
        <v>25</v>
      </c>
      <c r="G6" s="3">
        <v>24</v>
      </c>
      <c r="H6" s="3">
        <v>22.4</v>
      </c>
      <c r="I6" s="3">
        <v>21</v>
      </c>
      <c r="J6" s="3">
        <v>21.1</v>
      </c>
      <c r="K6" s="3">
        <v>23.4</v>
      </c>
      <c r="L6" s="3">
        <v>25.3</v>
      </c>
      <c r="M6" s="3">
        <v>26.1</v>
      </c>
      <c r="N6" s="3">
        <v>26</v>
      </c>
      <c r="O6" s="3">
        <v>25.8</v>
      </c>
      <c r="P6" s="3">
        <v>24.2</v>
      </c>
      <c r="Q6" s="3">
        <v>25.5</v>
      </c>
      <c r="R6" s="3">
        <v>23.2</v>
      </c>
      <c r="S6" s="3">
        <v>50</v>
      </c>
    </row>
    <row r="7" spans="1:19" ht="12.75">
      <c r="A7">
        <v>24</v>
      </c>
      <c r="B7" t="s">
        <v>18</v>
      </c>
      <c r="C7" t="s">
        <v>10</v>
      </c>
      <c r="D7" s="3">
        <v>26.7</v>
      </c>
      <c r="E7" s="3">
        <v>26.6</v>
      </c>
      <c r="F7" s="3">
        <v>26.5</v>
      </c>
      <c r="G7" s="3">
        <v>25</v>
      </c>
      <c r="H7" s="3">
        <v>21.4</v>
      </c>
      <c r="I7" s="3">
        <v>20.7</v>
      </c>
      <c r="J7" s="3">
        <v>19.6</v>
      </c>
      <c r="K7" s="3">
        <v>22</v>
      </c>
      <c r="L7" s="3">
        <v>23</v>
      </c>
      <c r="M7" s="3">
        <v>25.5</v>
      </c>
      <c r="N7" s="3">
        <v>26.5</v>
      </c>
      <c r="O7" s="3">
        <v>26.2</v>
      </c>
      <c r="P7" s="3">
        <v>24.1</v>
      </c>
      <c r="Q7" s="3">
        <v>24.5</v>
      </c>
      <c r="R7" s="3">
        <v>23.7</v>
      </c>
      <c r="S7" s="3">
        <v>6</v>
      </c>
    </row>
    <row r="8" spans="1:19" ht="12.75">
      <c r="A8">
        <v>26</v>
      </c>
      <c r="B8" t="s">
        <v>19</v>
      </c>
      <c r="C8" t="s">
        <v>5</v>
      </c>
      <c r="D8" s="3">
        <v>26.2</v>
      </c>
      <c r="E8" s="3">
        <v>25.9</v>
      </c>
      <c r="F8" s="3">
        <v>26.1</v>
      </c>
      <c r="G8" s="3">
        <v>24.3</v>
      </c>
      <c r="H8" s="3">
        <v>22.2</v>
      </c>
      <c r="I8" s="3">
        <v>19.7</v>
      </c>
      <c r="J8" s="3">
        <v>20</v>
      </c>
      <c r="K8" s="3">
        <v>21.7</v>
      </c>
      <c r="L8" s="3">
        <v>23.2</v>
      </c>
      <c r="M8" s="3">
        <v>25.4</v>
      </c>
      <c r="N8" s="3">
        <v>25.8</v>
      </c>
      <c r="O8" s="3">
        <v>26.1</v>
      </c>
      <c r="P8" s="3">
        <v>23.9</v>
      </c>
      <c r="Q8" s="3">
        <v>24.1</v>
      </c>
      <c r="R8" s="3">
        <v>22.9</v>
      </c>
      <c r="S8" s="3">
        <v>10</v>
      </c>
    </row>
    <row r="9" spans="1:19" ht="12.75">
      <c r="A9">
        <v>28</v>
      </c>
      <c r="B9" t="s">
        <v>21</v>
      </c>
      <c r="C9" t="s">
        <v>5</v>
      </c>
      <c r="D9" s="3">
        <v>26.4</v>
      </c>
      <c r="E9" s="3">
        <v>26.3</v>
      </c>
      <c r="F9" s="3">
        <v>25.8</v>
      </c>
      <c r="G9" s="3">
        <v>24.2</v>
      </c>
      <c r="H9" s="3">
        <v>22</v>
      </c>
      <c r="I9" s="3">
        <v>20.3</v>
      </c>
      <c r="J9" s="3">
        <v>20.2</v>
      </c>
      <c r="K9" s="3">
        <v>22.6</v>
      </c>
      <c r="L9" s="3">
        <v>24.5</v>
      </c>
      <c r="M9" s="3">
        <v>26</v>
      </c>
      <c r="N9" s="3">
        <v>26.8</v>
      </c>
      <c r="O9" s="3">
        <v>26.7</v>
      </c>
      <c r="P9" s="3">
        <v>24.3</v>
      </c>
      <c r="Q9" s="3">
        <v>26.3</v>
      </c>
      <c r="R9" s="3">
        <v>22.5</v>
      </c>
      <c r="S9" s="3">
        <v>50</v>
      </c>
    </row>
    <row r="10" spans="1:19" ht="12.75">
      <c r="A10">
        <v>44</v>
      </c>
      <c r="B10" t="s">
        <v>22</v>
      </c>
      <c r="C10" t="s">
        <v>8</v>
      </c>
      <c r="D10" s="3">
        <v>22.8</v>
      </c>
      <c r="E10" s="3">
        <v>22.5</v>
      </c>
      <c r="F10" s="3">
        <v>22.4</v>
      </c>
      <c r="G10" s="3">
        <v>21</v>
      </c>
      <c r="H10" s="3">
        <v>19.5</v>
      </c>
      <c r="I10" s="3">
        <v>18.1</v>
      </c>
      <c r="J10" s="3">
        <v>17.7</v>
      </c>
      <c r="K10" s="3">
        <v>18.8</v>
      </c>
      <c r="L10" s="3">
        <v>20.5</v>
      </c>
      <c r="M10" s="3">
        <v>21.8</v>
      </c>
      <c r="N10" s="3">
        <v>22.4</v>
      </c>
      <c r="O10" s="3">
        <v>22.8</v>
      </c>
      <c r="P10" s="3">
        <v>20.8</v>
      </c>
      <c r="Q10" s="3">
        <v>22.2</v>
      </c>
      <c r="R10" s="3">
        <v>19.8</v>
      </c>
      <c r="S10" s="3">
        <v>45</v>
      </c>
    </row>
    <row r="11" spans="1:19" ht="12.75">
      <c r="A11">
        <v>47</v>
      </c>
      <c r="B11" t="s">
        <v>23</v>
      </c>
      <c r="C11" t="s">
        <v>24</v>
      </c>
      <c r="D11" s="3">
        <v>27.1</v>
      </c>
      <c r="E11" s="3">
        <v>27</v>
      </c>
      <c r="F11" s="3">
        <v>26.9</v>
      </c>
      <c r="G11" s="3">
        <v>25.4</v>
      </c>
      <c r="H11" s="3">
        <v>22.6</v>
      </c>
      <c r="I11" s="3">
        <v>20.7</v>
      </c>
      <c r="J11" s="3">
        <v>20.2</v>
      </c>
      <c r="K11" s="3">
        <v>22.6</v>
      </c>
      <c r="L11" s="3">
        <v>23.7</v>
      </c>
      <c r="M11" s="3">
        <v>26.2</v>
      </c>
      <c r="N11" s="3">
        <v>27.2</v>
      </c>
      <c r="O11" s="3">
        <v>27.3</v>
      </c>
      <c r="P11" s="3">
        <v>24.7</v>
      </c>
      <c r="Q11" s="3">
        <v>25.6</v>
      </c>
      <c r="R11" s="3">
        <v>23.8</v>
      </c>
      <c r="S11" s="3">
        <v>12</v>
      </c>
    </row>
    <row r="12" spans="1:19" ht="12.75">
      <c r="A12">
        <v>51</v>
      </c>
      <c r="B12" t="s">
        <v>25</v>
      </c>
      <c r="C12" t="s">
        <v>4</v>
      </c>
      <c r="D12" s="3">
        <v>25.4</v>
      </c>
      <c r="E12" s="3">
        <v>25.7</v>
      </c>
      <c r="F12" s="3">
        <v>25.1</v>
      </c>
      <c r="G12" s="3">
        <v>24.4</v>
      </c>
      <c r="H12" s="3">
        <v>22.5</v>
      </c>
      <c r="I12" s="3">
        <v>20.7</v>
      </c>
      <c r="J12" s="3">
        <v>22.4</v>
      </c>
      <c r="K12" s="3">
        <v>21.6</v>
      </c>
      <c r="L12" s="3">
        <v>24.5</v>
      </c>
      <c r="M12" s="3">
        <v>25.4</v>
      </c>
      <c r="N12" s="3">
        <v>26.6</v>
      </c>
      <c r="O12" s="3">
        <v>26</v>
      </c>
      <c r="P12" s="3">
        <v>24.2</v>
      </c>
      <c r="Q12" s="3">
        <v>24.2</v>
      </c>
      <c r="R12" s="3">
        <v>23.7</v>
      </c>
      <c r="S12" s="3">
        <v>8</v>
      </c>
    </row>
    <row r="13" spans="1:16" ht="12.75">
      <c r="A13" s="4">
        <v>52</v>
      </c>
      <c r="B13" t="s">
        <v>26</v>
      </c>
      <c r="C13" t="s">
        <v>4</v>
      </c>
      <c r="D13" s="3">
        <v>26.7</v>
      </c>
      <c r="E13" s="3">
        <v>26.65</v>
      </c>
      <c r="F13" s="3">
        <v>26.05</v>
      </c>
      <c r="G13" s="3">
        <v>24.85</v>
      </c>
      <c r="H13" s="3">
        <v>22.3</v>
      </c>
      <c r="I13" s="3">
        <v>21.8</v>
      </c>
      <c r="J13" s="3">
        <v>22</v>
      </c>
      <c r="K13" s="3">
        <v>23.05</v>
      </c>
      <c r="L13" s="3">
        <v>25.75</v>
      </c>
      <c r="M13" s="3">
        <v>25.9</v>
      </c>
      <c r="N13" s="3">
        <v>26.45</v>
      </c>
      <c r="O13" s="3">
        <v>26.7</v>
      </c>
      <c r="P13" s="3">
        <v>24.85</v>
      </c>
    </row>
    <row r="14" spans="1:19" ht="12.75">
      <c r="A14">
        <v>57</v>
      </c>
      <c r="B14" t="s">
        <v>27</v>
      </c>
      <c r="C14" t="s">
        <v>20</v>
      </c>
      <c r="D14" s="3">
        <v>21.6</v>
      </c>
      <c r="E14" s="3">
        <v>19.5</v>
      </c>
      <c r="F14" s="3">
        <v>20.1</v>
      </c>
      <c r="G14" s="3">
        <v>18.2</v>
      </c>
      <c r="H14" s="3">
        <v>17.8</v>
      </c>
      <c r="I14" s="3">
        <v>15.8</v>
      </c>
      <c r="J14" s="3">
        <v>13.4</v>
      </c>
      <c r="K14" s="3">
        <v>15.9</v>
      </c>
      <c r="L14" s="3">
        <v>17.6</v>
      </c>
      <c r="M14" s="3">
        <v>19.2</v>
      </c>
      <c r="N14" s="3">
        <v>20.1</v>
      </c>
      <c r="O14" s="3">
        <v>21.6</v>
      </c>
      <c r="P14" s="3">
        <v>18.4</v>
      </c>
      <c r="Q14" s="3">
        <v>18.8</v>
      </c>
      <c r="R14" s="3">
        <v>18.1</v>
      </c>
      <c r="S14" s="3">
        <v>3</v>
      </c>
    </row>
    <row r="15" spans="1:19" ht="12.75">
      <c r="A15">
        <v>59</v>
      </c>
      <c r="B15" t="s">
        <v>28</v>
      </c>
      <c r="C15" t="s">
        <v>29</v>
      </c>
      <c r="D15" s="3">
        <v>27.8</v>
      </c>
      <c r="E15" s="3">
        <v>27.8</v>
      </c>
      <c r="F15" s="3">
        <v>27.4</v>
      </c>
      <c r="G15">
        <v>25.7</v>
      </c>
      <c r="H15">
        <v>23.7</v>
      </c>
      <c r="I15" s="3">
        <v>22.2</v>
      </c>
      <c r="J15" s="3">
        <v>21.6</v>
      </c>
      <c r="K15" s="3">
        <v>23.5</v>
      </c>
      <c r="L15" s="3">
        <v>25.7</v>
      </c>
      <c r="M15" s="3">
        <v>25.7</v>
      </c>
      <c r="N15" s="3">
        <v>28.1</v>
      </c>
      <c r="O15" s="3">
        <v>27.9</v>
      </c>
      <c r="P15">
        <v>25.7</v>
      </c>
      <c r="Q15">
        <v>27.6</v>
      </c>
      <c r="R15" s="3">
        <v>23.5</v>
      </c>
      <c r="S15" s="3">
        <v>48</v>
      </c>
    </row>
    <row r="16" spans="1:19" ht="12.75">
      <c r="A16">
        <v>63</v>
      </c>
      <c r="B16" t="s">
        <v>30</v>
      </c>
      <c r="C16" t="s">
        <v>3</v>
      </c>
      <c r="D16" s="3">
        <v>27.4</v>
      </c>
      <c r="E16" s="3">
        <v>27.2</v>
      </c>
      <c r="F16" s="3">
        <v>26.1</v>
      </c>
      <c r="G16" s="3">
        <v>24</v>
      </c>
      <c r="H16" s="3">
        <v>22</v>
      </c>
      <c r="I16" s="3">
        <v>20.3</v>
      </c>
      <c r="J16" s="3">
        <v>20.9</v>
      </c>
      <c r="K16" s="3">
        <v>21.9</v>
      </c>
      <c r="L16" s="3">
        <v>25.1</v>
      </c>
      <c r="M16" s="3">
        <v>26.7</v>
      </c>
      <c r="N16" s="3">
        <v>27.4</v>
      </c>
      <c r="O16" s="3">
        <v>27.6</v>
      </c>
      <c r="P16" s="3">
        <v>24.7</v>
      </c>
      <c r="Q16" s="3">
        <v>24.8</v>
      </c>
      <c r="R16" s="3">
        <v>24.3</v>
      </c>
      <c r="S16" s="3">
        <v>11</v>
      </c>
    </row>
    <row r="17" spans="1:16" ht="12.75">
      <c r="A17">
        <v>66</v>
      </c>
      <c r="B17" t="s">
        <v>31</v>
      </c>
      <c r="C17" t="s">
        <v>13</v>
      </c>
      <c r="D17" s="6">
        <v>27.55</v>
      </c>
      <c r="E17" s="6">
        <v>27.3</v>
      </c>
      <c r="F17" s="6">
        <v>26.05</v>
      </c>
      <c r="G17" s="6">
        <v>24.55</v>
      </c>
      <c r="H17" s="6">
        <v>22.25</v>
      </c>
      <c r="I17" s="6">
        <v>21.35</v>
      </c>
      <c r="J17" s="6">
        <v>21.35</v>
      </c>
      <c r="K17" s="6">
        <v>23.45</v>
      </c>
      <c r="L17" s="6">
        <v>25.4</v>
      </c>
      <c r="M17" s="6">
        <v>27</v>
      </c>
      <c r="N17" s="6">
        <v>27.15</v>
      </c>
      <c r="O17" s="6">
        <v>27.2</v>
      </c>
      <c r="P17" s="6">
        <v>25.05</v>
      </c>
    </row>
    <row r="18" spans="1:19" ht="12.75">
      <c r="A18">
        <v>68</v>
      </c>
      <c r="B18" t="s">
        <v>32</v>
      </c>
      <c r="C18" t="s">
        <v>24</v>
      </c>
      <c r="D18" s="3">
        <v>26</v>
      </c>
      <c r="E18" s="3">
        <v>25.9</v>
      </c>
      <c r="F18" s="3">
        <v>25.5</v>
      </c>
      <c r="G18" s="3">
        <v>24</v>
      </c>
      <c r="H18" s="3">
        <v>22.2</v>
      </c>
      <c r="I18" s="3">
        <v>20.4</v>
      </c>
      <c r="J18" s="3">
        <v>20.3</v>
      </c>
      <c r="K18" s="3">
        <v>21.9</v>
      </c>
      <c r="L18" s="3">
        <v>23.9</v>
      </c>
      <c r="M18" s="3">
        <v>25.3</v>
      </c>
      <c r="N18" s="3">
        <v>25.7</v>
      </c>
      <c r="O18" s="3">
        <v>25.9</v>
      </c>
      <c r="P18" s="3">
        <v>23.9</v>
      </c>
      <c r="Q18" s="3">
        <v>25.1</v>
      </c>
      <c r="R18" s="3">
        <v>22.4</v>
      </c>
      <c r="S18" s="3">
        <v>41</v>
      </c>
    </row>
    <row r="19" spans="1:19" ht="12.75">
      <c r="A19">
        <v>69</v>
      </c>
      <c r="B19" t="s">
        <v>33</v>
      </c>
      <c r="C19" t="s">
        <v>3</v>
      </c>
      <c r="D19" s="3">
        <v>26.8</v>
      </c>
      <c r="E19" s="3">
        <v>26.5</v>
      </c>
      <c r="F19" s="3">
        <v>25.9</v>
      </c>
      <c r="G19" s="3">
        <v>23.4</v>
      </c>
      <c r="H19" s="3">
        <v>20.4</v>
      </c>
      <c r="I19" s="3">
        <v>18.3</v>
      </c>
      <c r="J19" s="3">
        <v>18.5</v>
      </c>
      <c r="K19" s="3">
        <v>21.1</v>
      </c>
      <c r="L19" s="3">
        <v>22.8</v>
      </c>
      <c r="M19" s="3">
        <v>26</v>
      </c>
      <c r="N19" s="3">
        <v>26.9</v>
      </c>
      <c r="O19" s="3">
        <v>27.1</v>
      </c>
      <c r="P19" s="3">
        <v>23.6</v>
      </c>
      <c r="Q19" s="3">
        <v>25.1</v>
      </c>
      <c r="R19" s="3">
        <v>22.6</v>
      </c>
      <c r="S19" s="3">
        <v>15</v>
      </c>
    </row>
    <row r="20" spans="1:19" ht="12.75">
      <c r="A20">
        <v>70</v>
      </c>
      <c r="B20" t="s">
        <v>34</v>
      </c>
      <c r="C20" t="s">
        <v>20</v>
      </c>
      <c r="D20" s="3">
        <v>17</v>
      </c>
      <c r="E20" s="3">
        <v>16</v>
      </c>
      <c r="F20" s="3">
        <v>16.2</v>
      </c>
      <c r="G20" s="3">
        <v>16</v>
      </c>
      <c r="H20" s="3">
        <v>15.3</v>
      </c>
      <c r="I20" s="3">
        <v>14.3</v>
      </c>
      <c r="J20" s="3">
        <v>13.8</v>
      </c>
      <c r="K20" s="3">
        <v>14.1</v>
      </c>
      <c r="L20" s="3">
        <v>15.2</v>
      </c>
      <c r="M20" s="3">
        <v>16</v>
      </c>
      <c r="N20" s="3">
        <v>16.3</v>
      </c>
      <c r="O20" s="3">
        <v>17.5</v>
      </c>
      <c r="P20" s="3">
        <v>15.6</v>
      </c>
      <c r="Q20" s="3">
        <v>16.1</v>
      </c>
      <c r="R20" s="3">
        <v>15</v>
      </c>
      <c r="S20" s="3">
        <v>9</v>
      </c>
    </row>
    <row r="21" spans="1:19" ht="12.75">
      <c r="A21">
        <v>75</v>
      </c>
      <c r="B21" t="s">
        <v>37</v>
      </c>
      <c r="C21" t="s">
        <v>9</v>
      </c>
      <c r="D21" s="3">
        <v>24.6</v>
      </c>
      <c r="E21" s="3">
        <v>24.4</v>
      </c>
      <c r="F21" s="3">
        <v>24.4</v>
      </c>
      <c r="G21" s="3">
        <v>23.2</v>
      </c>
      <c r="H21" s="3">
        <v>21.7</v>
      </c>
      <c r="I21" s="3">
        <v>20.7</v>
      </c>
      <c r="J21" s="3">
        <v>20.7</v>
      </c>
      <c r="K21" s="3">
        <v>22</v>
      </c>
      <c r="L21" s="3">
        <v>23.8</v>
      </c>
      <c r="M21" s="3">
        <v>24.9</v>
      </c>
      <c r="N21" s="3">
        <v>24.9</v>
      </c>
      <c r="O21" s="3">
        <v>24.9</v>
      </c>
      <c r="P21" s="3">
        <v>23.3</v>
      </c>
      <c r="Q21" s="3">
        <v>24.6</v>
      </c>
      <c r="R21" s="3">
        <v>20.8</v>
      </c>
      <c r="S21" s="3">
        <v>42</v>
      </c>
    </row>
    <row r="22" spans="1:19" ht="12.75">
      <c r="A22">
        <v>76</v>
      </c>
      <c r="B22" t="s">
        <v>38</v>
      </c>
      <c r="C22" t="s">
        <v>36</v>
      </c>
      <c r="D22" s="3">
        <v>26</v>
      </c>
      <c r="E22" s="3">
        <v>25.9</v>
      </c>
      <c r="F22" s="3">
        <v>25.6</v>
      </c>
      <c r="G22" s="3">
        <v>24.3</v>
      </c>
      <c r="H22" s="3">
        <v>22.6</v>
      </c>
      <c r="I22" s="3">
        <v>20.9</v>
      </c>
      <c r="J22" s="3">
        <v>21</v>
      </c>
      <c r="K22" s="3">
        <v>23.2</v>
      </c>
      <c r="L22" s="3">
        <v>25.7</v>
      </c>
      <c r="M22" s="3">
        <v>27.1</v>
      </c>
      <c r="N22" s="3">
        <v>26.9</v>
      </c>
      <c r="O22" s="3">
        <v>26.6</v>
      </c>
      <c r="P22" s="3">
        <v>24.7</v>
      </c>
      <c r="Q22" s="3">
        <v>27.5</v>
      </c>
      <c r="R22" s="3">
        <v>22.1</v>
      </c>
      <c r="S22" s="3">
        <v>50</v>
      </c>
    </row>
    <row r="23" spans="1:19" ht="12.75">
      <c r="A23">
        <v>77</v>
      </c>
      <c r="B23" t="s">
        <v>39</v>
      </c>
      <c r="C23" t="s">
        <v>13</v>
      </c>
      <c r="D23" s="3">
        <v>27.1</v>
      </c>
      <c r="E23" s="3">
        <v>26.7</v>
      </c>
      <c r="F23" s="3">
        <v>26.4</v>
      </c>
      <c r="G23" s="3">
        <v>25.2</v>
      </c>
      <c r="H23" s="3">
        <v>23.1</v>
      </c>
      <c r="I23" s="3">
        <v>21.5</v>
      </c>
      <c r="J23" s="3">
        <v>21.7</v>
      </c>
      <c r="K23" s="3">
        <v>24.1</v>
      </c>
      <c r="L23" s="3">
        <v>26.3</v>
      </c>
      <c r="M23" s="3">
        <v>27.5</v>
      </c>
      <c r="N23" s="3">
        <v>27.6</v>
      </c>
      <c r="O23" s="3">
        <v>27.5</v>
      </c>
      <c r="P23" s="3">
        <v>25.4</v>
      </c>
      <c r="Q23" s="3">
        <v>29.8</v>
      </c>
      <c r="R23" s="3">
        <v>21.8</v>
      </c>
      <c r="S23" s="3">
        <v>50</v>
      </c>
    </row>
    <row r="24" spans="1:19" ht="12.75">
      <c r="A24">
        <v>78</v>
      </c>
      <c r="B24" t="s">
        <v>40</v>
      </c>
      <c r="C24" t="s">
        <v>41</v>
      </c>
      <c r="D24" s="3">
        <v>28.2</v>
      </c>
      <c r="E24" s="3">
        <v>28.1</v>
      </c>
      <c r="F24" s="3">
        <v>27.8</v>
      </c>
      <c r="G24">
        <v>27.5</v>
      </c>
      <c r="H24">
        <v>25.4</v>
      </c>
      <c r="I24" s="3">
        <v>24.4</v>
      </c>
      <c r="J24" s="3">
        <v>23.9</v>
      </c>
      <c r="K24" s="3">
        <v>26.3</v>
      </c>
      <c r="L24" s="3">
        <v>26.2</v>
      </c>
      <c r="M24" s="3">
        <v>28</v>
      </c>
      <c r="N24" s="3">
        <v>28.8</v>
      </c>
      <c r="O24" s="3">
        <v>28.5</v>
      </c>
      <c r="P24" s="3">
        <v>26.9</v>
      </c>
      <c r="Q24">
        <v>27.1</v>
      </c>
      <c r="R24" s="3">
        <v>26.3</v>
      </c>
      <c r="S24" s="3">
        <v>10</v>
      </c>
    </row>
    <row r="25" spans="1:19" ht="12.75">
      <c r="A25">
        <v>79</v>
      </c>
      <c r="B25" t="s">
        <v>42</v>
      </c>
      <c r="C25" t="s">
        <v>10</v>
      </c>
      <c r="D25" s="3">
        <v>26.3</v>
      </c>
      <c r="E25" s="3">
        <v>26.2</v>
      </c>
      <c r="F25" s="3">
        <v>26</v>
      </c>
      <c r="G25" s="3">
        <v>24.7</v>
      </c>
      <c r="H25" s="3">
        <v>22.3</v>
      </c>
      <c r="I25" s="3">
        <v>20.8</v>
      </c>
      <c r="J25" s="3">
        <v>20.6</v>
      </c>
      <c r="K25" s="3">
        <v>22.1</v>
      </c>
      <c r="L25" s="3">
        <v>23.6</v>
      </c>
      <c r="M25" s="3">
        <v>25.2</v>
      </c>
      <c r="N25" s="3">
        <v>26</v>
      </c>
      <c r="O25" s="3">
        <v>26.3</v>
      </c>
      <c r="P25" s="3">
        <v>24.2</v>
      </c>
      <c r="Q25" s="3">
        <v>26.6</v>
      </c>
      <c r="R25" s="3">
        <v>22.9</v>
      </c>
      <c r="S25" s="3">
        <v>33</v>
      </c>
    </row>
    <row r="26" spans="1:19" ht="12.75">
      <c r="A26">
        <v>80</v>
      </c>
      <c r="B26" t="s">
        <v>43</v>
      </c>
      <c r="C26" t="s">
        <v>9</v>
      </c>
      <c r="D26" s="3">
        <v>26.2</v>
      </c>
      <c r="E26" s="3">
        <v>26</v>
      </c>
      <c r="F26" s="3">
        <v>25.9</v>
      </c>
      <c r="G26" s="3">
        <v>24.3</v>
      </c>
      <c r="H26" s="3">
        <v>23.7</v>
      </c>
      <c r="I26" s="3">
        <v>20.3</v>
      </c>
      <c r="J26" s="3">
        <v>20.5</v>
      </c>
      <c r="K26" s="3">
        <v>21.9</v>
      </c>
      <c r="L26" s="3">
        <v>23.1</v>
      </c>
      <c r="M26" s="3">
        <v>25.7</v>
      </c>
      <c r="N26" s="3">
        <v>25.8</v>
      </c>
      <c r="O26" s="3">
        <v>26.2</v>
      </c>
      <c r="P26" s="3">
        <v>24.1</v>
      </c>
      <c r="Q26" s="3">
        <v>26.1</v>
      </c>
      <c r="R26" s="3">
        <v>22</v>
      </c>
      <c r="S26" s="3">
        <v>17</v>
      </c>
    </row>
    <row r="27" spans="1:19" ht="12.75">
      <c r="A27">
        <v>81</v>
      </c>
      <c r="B27" t="s">
        <v>44</v>
      </c>
      <c r="C27" t="s">
        <v>24</v>
      </c>
      <c r="D27" s="3">
        <v>26.4</v>
      </c>
      <c r="E27" s="3">
        <v>26.5</v>
      </c>
      <c r="F27" s="3">
        <v>26.9</v>
      </c>
      <c r="G27" s="3">
        <v>26.4</v>
      </c>
      <c r="H27" s="3">
        <v>24.4</v>
      </c>
      <c r="I27" s="3">
        <v>23</v>
      </c>
      <c r="J27" s="3">
        <v>21.1</v>
      </c>
      <c r="K27" s="3">
        <v>21.7</v>
      </c>
      <c r="L27" s="3">
        <v>23.4</v>
      </c>
      <c r="M27" s="3">
        <v>26</v>
      </c>
      <c r="N27" s="3">
        <v>26.5</v>
      </c>
      <c r="O27" s="3">
        <v>26.7</v>
      </c>
      <c r="P27" s="3">
        <v>24.9</v>
      </c>
      <c r="Q27" s="3">
        <v>24.2</v>
      </c>
      <c r="R27" s="3">
        <v>24.1</v>
      </c>
      <c r="S27" s="3">
        <v>5</v>
      </c>
    </row>
    <row r="28" spans="1:19" ht="12.75">
      <c r="A28">
        <v>84</v>
      </c>
      <c r="B28" t="s">
        <v>45</v>
      </c>
      <c r="C28" t="s">
        <v>13</v>
      </c>
      <c r="D28" s="3">
        <v>25.5</v>
      </c>
      <c r="E28" s="3">
        <v>25.2</v>
      </c>
      <c r="F28" s="3">
        <v>24.8</v>
      </c>
      <c r="G28" s="3">
        <v>23.1</v>
      </c>
      <c r="H28" s="3">
        <v>19.1</v>
      </c>
      <c r="I28" s="3">
        <v>18.9</v>
      </c>
      <c r="J28" s="3">
        <v>18.6</v>
      </c>
      <c r="K28" s="3">
        <v>20.6</v>
      </c>
      <c r="L28" s="3">
        <v>21.9</v>
      </c>
      <c r="M28" s="3">
        <v>23.8</v>
      </c>
      <c r="N28" s="3">
        <v>24.6</v>
      </c>
      <c r="O28" s="3">
        <v>26.1</v>
      </c>
      <c r="P28" s="3">
        <v>22.7</v>
      </c>
      <c r="Q28" s="3">
        <v>24.5</v>
      </c>
      <c r="R28" s="3">
        <v>20.4</v>
      </c>
      <c r="S28" s="3">
        <v>9</v>
      </c>
    </row>
    <row r="29" spans="1:19" ht="12.75">
      <c r="A29">
        <v>87</v>
      </c>
      <c r="B29" t="s">
        <v>46</v>
      </c>
      <c r="C29" t="s">
        <v>8</v>
      </c>
      <c r="D29" s="3">
        <v>20.1</v>
      </c>
      <c r="E29" s="3">
        <v>19.8</v>
      </c>
      <c r="F29" s="3">
        <v>19.3</v>
      </c>
      <c r="G29" s="3">
        <v>18.5</v>
      </c>
      <c r="H29" s="3">
        <v>17.4</v>
      </c>
      <c r="I29" s="3">
        <v>16.4</v>
      </c>
      <c r="J29" s="3">
        <v>15.4</v>
      </c>
      <c r="K29" s="3">
        <v>16.2</v>
      </c>
      <c r="L29" s="3">
        <v>17.3</v>
      </c>
      <c r="M29" s="3">
        <v>19.1</v>
      </c>
      <c r="N29" s="3">
        <v>19.4</v>
      </c>
      <c r="O29" s="3">
        <v>19.7</v>
      </c>
      <c r="P29" s="3">
        <v>18.2</v>
      </c>
      <c r="Q29" s="3">
        <v>19.8</v>
      </c>
      <c r="R29" s="3">
        <v>17.1</v>
      </c>
      <c r="S29" s="3">
        <v>10</v>
      </c>
    </row>
    <row r="30" spans="1:19" ht="12.75">
      <c r="A30">
        <v>93</v>
      </c>
      <c r="B30" t="s">
        <v>47</v>
      </c>
      <c r="C30" t="s">
        <v>5</v>
      </c>
      <c r="D30" s="3">
        <v>26</v>
      </c>
      <c r="E30" s="3">
        <v>25.7</v>
      </c>
      <c r="F30" s="3">
        <v>25.8</v>
      </c>
      <c r="G30" s="3">
        <v>24.1</v>
      </c>
      <c r="H30" s="3">
        <v>21.9</v>
      </c>
      <c r="I30" s="3">
        <v>20.1</v>
      </c>
      <c r="J30" s="3">
        <v>20.4</v>
      </c>
      <c r="K30" s="3">
        <v>21.9</v>
      </c>
      <c r="L30" s="3">
        <v>23.3</v>
      </c>
      <c r="M30" s="3">
        <v>25.3</v>
      </c>
      <c r="N30" s="3">
        <v>25.725</v>
      </c>
      <c r="O30" s="3">
        <v>25.9</v>
      </c>
      <c r="P30" s="3">
        <v>23.8</v>
      </c>
      <c r="Q30" s="3">
        <v>25.3</v>
      </c>
      <c r="R30" s="3">
        <v>22.9</v>
      </c>
      <c r="S30" s="3">
        <v>22</v>
      </c>
    </row>
    <row r="31" spans="1:20" ht="12.75">
      <c r="A31">
        <v>95</v>
      </c>
      <c r="B31" t="s">
        <v>20</v>
      </c>
      <c r="C31" t="s">
        <v>20</v>
      </c>
      <c r="D31" s="3">
        <v>18.7</v>
      </c>
      <c r="E31" s="3">
        <v>18.4</v>
      </c>
      <c r="F31" s="3">
        <v>18</v>
      </c>
      <c r="G31" s="3">
        <v>16.7</v>
      </c>
      <c r="H31" s="3">
        <v>15.6</v>
      </c>
      <c r="I31" s="3">
        <v>14.3</v>
      </c>
      <c r="J31" s="3">
        <v>13.8</v>
      </c>
      <c r="K31" s="3">
        <v>14.9</v>
      </c>
      <c r="L31" s="3">
        <v>16.5</v>
      </c>
      <c r="M31" s="3">
        <v>17.3</v>
      </c>
      <c r="N31" s="3">
        <v>17.7</v>
      </c>
      <c r="O31" s="3">
        <v>18.8</v>
      </c>
      <c r="P31" s="3">
        <v>16.7</v>
      </c>
      <c r="Q31" s="3">
        <v>19.9</v>
      </c>
      <c r="R31" s="3">
        <v>14.9</v>
      </c>
      <c r="S31" s="3">
        <v>33</v>
      </c>
      <c r="T31" s="3"/>
    </row>
    <row r="32" spans="1:19" ht="12.75">
      <c r="A32">
        <v>98</v>
      </c>
      <c r="B32" t="s">
        <v>48</v>
      </c>
      <c r="C32" t="s">
        <v>4</v>
      </c>
      <c r="D32" s="3">
        <v>24.5</v>
      </c>
      <c r="E32" s="3">
        <v>25</v>
      </c>
      <c r="F32" s="3">
        <v>24.7</v>
      </c>
      <c r="G32">
        <v>23.2</v>
      </c>
      <c r="H32">
        <v>20.6</v>
      </c>
      <c r="I32" s="3">
        <v>19.6</v>
      </c>
      <c r="J32" s="3">
        <v>18.3</v>
      </c>
      <c r="K32" s="3">
        <v>20</v>
      </c>
      <c r="L32" s="3">
        <v>22.2</v>
      </c>
      <c r="M32" s="3">
        <v>24.7</v>
      </c>
      <c r="N32" s="3">
        <v>25.3</v>
      </c>
      <c r="O32" s="3">
        <v>24.7</v>
      </c>
      <c r="P32" s="3">
        <v>22.7</v>
      </c>
      <c r="Q32">
        <v>23.1</v>
      </c>
      <c r="R32" s="3">
        <v>22.4</v>
      </c>
      <c r="S32" s="3">
        <v>9</v>
      </c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4:16" ht="12.75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4:17" ht="12.7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</row>
    <row r="36" spans="4:17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4:18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4:18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4:18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4:18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4:18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4:18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4:18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4:18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4:18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4:18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4:18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4:18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4:18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4:18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4:18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4:18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4:18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4:18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4:18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4:18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4:18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4:18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4:18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4:18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4:18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4:18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4:18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4:18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4:18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4:18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4:18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4:18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4:18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4:18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4:18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4:18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4:18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4:18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4:18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4:18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4:18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4:18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4:18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4:18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4:18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4:18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4:18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4:18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4:18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4:18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4:18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4:18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4:18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4:18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4:18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4:18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4:18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4:18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4:18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4:18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4:18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4:18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4:18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4:18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4:18" ht="12.7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4:18" ht="12.7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</sheetData>
  <printOptions/>
  <pageMargins left="0.75" right="0.75" top="1" bottom="1" header="0.5" footer="0.5"/>
  <pageSetup fitToHeight="1" fitToWidth="1" orientation="portrait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selection activeCell="B2" sqref="B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4.421875" style="0" customWidth="1"/>
    <col min="5" max="6" width="4.57421875" style="0" customWidth="1"/>
    <col min="7" max="7" width="5.140625" style="0" customWidth="1"/>
    <col min="8" max="8" width="4.8515625" style="0" customWidth="1"/>
    <col min="9" max="9" width="4.421875" style="0" customWidth="1"/>
    <col min="10" max="10" width="4.7109375" style="0" customWidth="1"/>
    <col min="11" max="11" width="4.421875" style="0" customWidth="1"/>
    <col min="12" max="13" width="5.00390625" style="0" customWidth="1"/>
    <col min="14" max="15" width="4.28125" style="0" customWidth="1"/>
    <col min="16" max="16" width="7.2812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</row>
    <row r="2" spans="1:16" ht="12.75">
      <c r="A2">
        <v>7</v>
      </c>
      <c r="B2" t="s">
        <v>6</v>
      </c>
      <c r="C2" t="s">
        <v>7</v>
      </c>
      <c r="D2" s="3">
        <v>1.2</v>
      </c>
      <c r="E2" s="3">
        <v>1.3</v>
      </c>
      <c r="F2" s="3">
        <v>1.3</v>
      </c>
      <c r="G2" s="3">
        <v>1.5</v>
      </c>
      <c r="H2" s="3">
        <v>2.2</v>
      </c>
      <c r="I2" s="3">
        <v>2.1</v>
      </c>
      <c r="J2" s="3">
        <v>2.2</v>
      </c>
      <c r="K2" s="3">
        <v>2.4</v>
      </c>
      <c r="L2" s="3">
        <v>2.2</v>
      </c>
      <c r="M2" s="3">
        <v>2</v>
      </c>
      <c r="N2" s="3">
        <v>1.5</v>
      </c>
      <c r="O2" s="3">
        <v>1.2</v>
      </c>
      <c r="P2" s="3">
        <v>1.5</v>
      </c>
    </row>
    <row r="3" spans="1:16" ht="12.75">
      <c r="A3">
        <v>14</v>
      </c>
      <c r="B3" t="s">
        <v>11</v>
      </c>
      <c r="C3" t="s">
        <v>3</v>
      </c>
      <c r="D3" s="3">
        <v>1</v>
      </c>
      <c r="E3" s="3">
        <v>0.9</v>
      </c>
      <c r="F3" s="3">
        <v>1.1</v>
      </c>
      <c r="G3" s="3">
        <v>1.3</v>
      </c>
      <c r="H3" s="3">
        <v>1.6</v>
      </c>
      <c r="I3" s="3">
        <v>1.8</v>
      </c>
      <c r="J3" s="3">
        <v>1.8</v>
      </c>
      <c r="K3" s="3">
        <v>1.5</v>
      </c>
      <c r="L3" s="3">
        <v>1.5</v>
      </c>
      <c r="M3" s="3">
        <v>1.2</v>
      </c>
      <c r="N3" s="3">
        <v>1.2</v>
      </c>
      <c r="O3" s="3">
        <v>1</v>
      </c>
      <c r="P3" s="3">
        <v>0.6</v>
      </c>
    </row>
    <row r="4" spans="1:16" ht="12.75">
      <c r="A4">
        <v>16</v>
      </c>
      <c r="B4" t="s">
        <v>12</v>
      </c>
      <c r="C4" t="s">
        <v>13</v>
      </c>
      <c r="D4" s="3">
        <v>0.5</v>
      </c>
      <c r="E4" s="3">
        <v>0.9</v>
      </c>
      <c r="F4" s="3">
        <v>0.9</v>
      </c>
      <c r="G4" s="3">
        <v>1.2</v>
      </c>
      <c r="H4" s="3">
        <v>2.4</v>
      </c>
      <c r="I4" s="3">
        <v>2.5</v>
      </c>
      <c r="J4" s="3">
        <v>2.1</v>
      </c>
      <c r="K4" s="3">
        <v>1.2</v>
      </c>
      <c r="L4" s="3">
        <v>1.1</v>
      </c>
      <c r="M4" s="3">
        <v>1.6</v>
      </c>
      <c r="N4" s="3">
        <v>1.7</v>
      </c>
      <c r="O4" s="3">
        <v>1.6</v>
      </c>
      <c r="P4" s="3">
        <v>0.8</v>
      </c>
    </row>
    <row r="5" spans="1:16" ht="12.75">
      <c r="A5">
        <v>17</v>
      </c>
      <c r="B5" t="s">
        <v>14</v>
      </c>
      <c r="C5" t="s">
        <v>15</v>
      </c>
      <c r="D5" s="3">
        <v>1.1</v>
      </c>
      <c r="E5" s="3">
        <v>1.1</v>
      </c>
      <c r="F5" s="3">
        <v>0.9</v>
      </c>
      <c r="G5" s="3">
        <v>0.9</v>
      </c>
      <c r="H5" s="3">
        <v>0.6</v>
      </c>
      <c r="I5" s="3">
        <v>1.4</v>
      </c>
      <c r="J5" s="3">
        <v>1.7</v>
      </c>
      <c r="K5" s="3">
        <v>1.2</v>
      </c>
      <c r="L5" s="3">
        <v>1.2</v>
      </c>
      <c r="M5" s="3">
        <v>1.7</v>
      </c>
      <c r="N5" s="3">
        <v>1.5</v>
      </c>
      <c r="O5" s="3">
        <v>1.1</v>
      </c>
      <c r="P5" s="3">
        <v>0.5</v>
      </c>
    </row>
    <row r="6" spans="1:16" ht="12.75">
      <c r="A6">
        <v>18</v>
      </c>
      <c r="B6" t="s">
        <v>16</v>
      </c>
      <c r="C6" t="s">
        <v>17</v>
      </c>
      <c r="D6">
        <v>0.9</v>
      </c>
      <c r="E6">
        <v>0.7</v>
      </c>
      <c r="F6">
        <v>0.6</v>
      </c>
      <c r="G6">
        <v>1.1</v>
      </c>
      <c r="H6">
        <v>1.1</v>
      </c>
      <c r="I6">
        <v>1.5</v>
      </c>
      <c r="J6" s="3">
        <v>2</v>
      </c>
      <c r="K6">
        <v>1.6</v>
      </c>
      <c r="L6">
        <v>1.7</v>
      </c>
      <c r="M6">
        <v>1.3</v>
      </c>
      <c r="N6">
        <v>1.1</v>
      </c>
      <c r="O6">
        <v>0.9</v>
      </c>
      <c r="P6">
        <v>0.6</v>
      </c>
    </row>
    <row r="7" spans="1:16" ht="12.75">
      <c r="A7">
        <v>24</v>
      </c>
      <c r="B7" t="s">
        <v>18</v>
      </c>
      <c r="C7" t="s">
        <v>10</v>
      </c>
      <c r="D7" s="3">
        <v>0.3</v>
      </c>
      <c r="E7" s="3">
        <v>0.8</v>
      </c>
      <c r="F7" s="3">
        <v>0.7</v>
      </c>
      <c r="G7" s="3">
        <v>1.1</v>
      </c>
      <c r="H7" s="3">
        <v>1.5</v>
      </c>
      <c r="I7" s="3">
        <v>1.3</v>
      </c>
      <c r="J7" s="3">
        <v>2.2</v>
      </c>
      <c r="K7" s="3">
        <v>1</v>
      </c>
      <c r="L7" s="3">
        <v>1</v>
      </c>
      <c r="M7" s="3">
        <v>0.7</v>
      </c>
      <c r="N7" s="3">
        <v>1.1</v>
      </c>
      <c r="O7" s="3">
        <v>0.9</v>
      </c>
      <c r="P7" s="3">
        <v>0.3</v>
      </c>
    </row>
    <row r="8" spans="1:16" ht="12.75">
      <c r="A8">
        <v>28</v>
      </c>
      <c r="B8" t="s">
        <v>21</v>
      </c>
      <c r="C8" t="s">
        <v>5</v>
      </c>
      <c r="D8">
        <v>0.9</v>
      </c>
      <c r="E8">
        <v>0.9</v>
      </c>
      <c r="F8">
        <v>0.9</v>
      </c>
      <c r="G8">
        <v>1.2</v>
      </c>
      <c r="H8">
        <v>1.6</v>
      </c>
      <c r="I8">
        <v>1.9</v>
      </c>
      <c r="J8" s="3">
        <v>2</v>
      </c>
      <c r="K8">
        <v>1.6</v>
      </c>
      <c r="L8">
        <v>2.2</v>
      </c>
      <c r="M8">
        <v>1.2</v>
      </c>
      <c r="N8">
        <v>1.3</v>
      </c>
      <c r="O8">
        <v>1.3</v>
      </c>
      <c r="P8">
        <v>0.8</v>
      </c>
    </row>
    <row r="9" spans="1:16" ht="12.75">
      <c r="A9">
        <v>44</v>
      </c>
      <c r="B9" t="s">
        <v>22</v>
      </c>
      <c r="C9" t="s">
        <v>8</v>
      </c>
      <c r="D9" s="3">
        <v>0.8</v>
      </c>
      <c r="E9" s="3">
        <v>1</v>
      </c>
      <c r="F9" s="3">
        <v>0.7</v>
      </c>
      <c r="G9" s="3">
        <v>1</v>
      </c>
      <c r="H9" s="3">
        <v>1.2</v>
      </c>
      <c r="I9" s="3">
        <v>1.3</v>
      </c>
      <c r="J9" s="3">
        <v>1.5</v>
      </c>
      <c r="K9" s="3">
        <v>1.2</v>
      </c>
      <c r="L9" s="3">
        <v>1.3</v>
      </c>
      <c r="M9" s="3">
        <v>1.1</v>
      </c>
      <c r="N9" s="3">
        <v>1</v>
      </c>
      <c r="O9" s="3">
        <v>0.8</v>
      </c>
      <c r="P9" s="3">
        <v>0.6</v>
      </c>
    </row>
    <row r="10" spans="1:16" ht="12.75">
      <c r="A10">
        <v>47</v>
      </c>
      <c r="B10" t="s">
        <v>23</v>
      </c>
      <c r="C10" t="s">
        <v>24</v>
      </c>
      <c r="D10" s="3">
        <v>0.5</v>
      </c>
      <c r="E10" s="3">
        <v>0.7</v>
      </c>
      <c r="F10" s="3">
        <v>0.6</v>
      </c>
      <c r="G10" s="3">
        <v>0.9</v>
      </c>
      <c r="H10" s="3">
        <v>1.6</v>
      </c>
      <c r="I10" s="3">
        <v>1.6</v>
      </c>
      <c r="J10" s="3">
        <v>1.7</v>
      </c>
      <c r="K10" s="3">
        <v>1</v>
      </c>
      <c r="L10" s="3">
        <v>1</v>
      </c>
      <c r="M10" s="3">
        <v>1</v>
      </c>
      <c r="N10" s="3">
        <v>1.2</v>
      </c>
      <c r="O10" s="3">
        <v>1.1</v>
      </c>
      <c r="P10" s="3">
        <v>0.5</v>
      </c>
    </row>
    <row r="11" spans="1:16" ht="12.75">
      <c r="A11">
        <v>51</v>
      </c>
      <c r="B11" t="s">
        <v>25</v>
      </c>
      <c r="C11" t="s">
        <v>4</v>
      </c>
      <c r="D11" s="3">
        <v>0.6</v>
      </c>
      <c r="E11" s="3">
        <v>0.7</v>
      </c>
      <c r="F11" s="3">
        <v>0.6</v>
      </c>
      <c r="G11" s="3">
        <v>1.7</v>
      </c>
      <c r="H11" s="3">
        <v>1.8</v>
      </c>
      <c r="I11" s="3">
        <v>1.4</v>
      </c>
      <c r="J11" s="3">
        <v>3.9</v>
      </c>
      <c r="K11" s="3">
        <v>1.2</v>
      </c>
      <c r="L11" s="3">
        <v>1.7</v>
      </c>
      <c r="M11" s="3">
        <v>1.4</v>
      </c>
      <c r="N11" s="3">
        <v>1</v>
      </c>
      <c r="O11" s="3">
        <v>0.6</v>
      </c>
      <c r="P11" s="3">
        <v>0.2</v>
      </c>
    </row>
    <row r="12" spans="1:16" ht="12.75">
      <c r="A12">
        <v>57</v>
      </c>
      <c r="B12" t="s">
        <v>27</v>
      </c>
      <c r="C12" t="s">
        <v>20</v>
      </c>
      <c r="D12" s="3">
        <v>1.1</v>
      </c>
      <c r="E12" s="3">
        <v>0.5</v>
      </c>
      <c r="F12" s="3">
        <v>1.2</v>
      </c>
      <c r="G12" s="3">
        <v>1.9</v>
      </c>
      <c r="H12" s="3">
        <v>0.7</v>
      </c>
      <c r="I12" s="3">
        <v>1.8</v>
      </c>
      <c r="J12" s="3">
        <v>1.2</v>
      </c>
      <c r="K12" s="3">
        <v>1.3</v>
      </c>
      <c r="L12" s="3">
        <v>1.1</v>
      </c>
      <c r="M12" s="3">
        <v>1.3</v>
      </c>
      <c r="N12" s="3">
        <v>1.1</v>
      </c>
      <c r="O12" s="3">
        <v>1.5</v>
      </c>
      <c r="P12" s="3">
        <v>0.5</v>
      </c>
    </row>
    <row r="13" spans="1:16" ht="12.75">
      <c r="A13">
        <v>59</v>
      </c>
      <c r="B13" t="s">
        <v>28</v>
      </c>
      <c r="C13" t="s">
        <v>29</v>
      </c>
      <c r="D13">
        <v>1.5</v>
      </c>
      <c r="E13" s="3">
        <v>1</v>
      </c>
      <c r="F13" s="3">
        <v>1</v>
      </c>
      <c r="G13">
        <v>1.3</v>
      </c>
      <c r="H13">
        <v>1.7</v>
      </c>
      <c r="I13" s="3">
        <v>2</v>
      </c>
      <c r="J13" s="3">
        <v>2.2</v>
      </c>
      <c r="K13" s="3">
        <v>2</v>
      </c>
      <c r="L13">
        <v>1.7</v>
      </c>
      <c r="M13">
        <v>1.6</v>
      </c>
      <c r="N13">
        <v>1.2</v>
      </c>
      <c r="O13">
        <v>2.4</v>
      </c>
      <c r="P13" s="3">
        <v>1</v>
      </c>
    </row>
    <row r="14" spans="1:16" ht="12.75">
      <c r="A14">
        <v>63</v>
      </c>
      <c r="B14" t="s">
        <v>30</v>
      </c>
      <c r="C14" t="s">
        <v>3</v>
      </c>
      <c r="D14" s="3">
        <v>0.9</v>
      </c>
      <c r="E14" s="3">
        <v>1.3</v>
      </c>
      <c r="F14" s="3">
        <v>1.3</v>
      </c>
      <c r="G14" s="3">
        <v>1.6</v>
      </c>
      <c r="H14" s="3">
        <v>1.7</v>
      </c>
      <c r="I14" s="3">
        <v>1.5</v>
      </c>
      <c r="J14" s="3">
        <v>1.8</v>
      </c>
      <c r="K14" s="3">
        <v>0.5</v>
      </c>
      <c r="L14" s="3">
        <v>0.6</v>
      </c>
      <c r="M14" s="3">
        <v>0.9</v>
      </c>
      <c r="N14" s="3">
        <v>0.7</v>
      </c>
      <c r="O14" s="3">
        <v>0.9</v>
      </c>
      <c r="P14" s="3">
        <v>0.2</v>
      </c>
    </row>
    <row r="15" spans="1:16" ht="12.75">
      <c r="A15">
        <v>68</v>
      </c>
      <c r="B15" t="s">
        <v>32</v>
      </c>
      <c r="C15" t="s">
        <v>24</v>
      </c>
      <c r="D15" s="3">
        <v>0.8</v>
      </c>
      <c r="E15" s="3">
        <v>0.7</v>
      </c>
      <c r="F15" s="3">
        <v>0.8</v>
      </c>
      <c r="G15" s="3">
        <v>1.1</v>
      </c>
      <c r="H15" s="3">
        <v>1.5</v>
      </c>
      <c r="I15" s="3">
        <v>1.6</v>
      </c>
      <c r="J15" s="3">
        <v>1.7</v>
      </c>
      <c r="K15" s="3">
        <v>1.4</v>
      </c>
      <c r="L15" s="3">
        <v>1.5</v>
      </c>
      <c r="M15" s="3">
        <v>1</v>
      </c>
      <c r="N15" s="3">
        <v>1.2</v>
      </c>
      <c r="O15" s="3">
        <v>1</v>
      </c>
      <c r="P15" s="3">
        <v>0.6</v>
      </c>
    </row>
    <row r="16" spans="1:16" ht="12.75">
      <c r="A16">
        <v>69</v>
      </c>
      <c r="B16" t="s">
        <v>33</v>
      </c>
      <c r="C16" t="s">
        <v>3</v>
      </c>
      <c r="D16" s="3">
        <v>0.9</v>
      </c>
      <c r="E16" s="3">
        <v>1.1</v>
      </c>
      <c r="F16" s="3">
        <v>1.1</v>
      </c>
      <c r="G16" s="3">
        <v>1.3</v>
      </c>
      <c r="H16" s="3">
        <v>2</v>
      </c>
      <c r="I16" s="3">
        <v>1.4</v>
      </c>
      <c r="J16" s="3">
        <v>2.2</v>
      </c>
      <c r="K16" s="3">
        <v>1.6</v>
      </c>
      <c r="L16" s="3">
        <v>0.8</v>
      </c>
      <c r="M16" s="3">
        <v>1.2</v>
      </c>
      <c r="N16" s="3">
        <v>1</v>
      </c>
      <c r="O16" s="3">
        <v>1</v>
      </c>
      <c r="P16" s="3">
        <v>0.7</v>
      </c>
    </row>
    <row r="17" spans="1:16" ht="12.75">
      <c r="A17">
        <v>70</v>
      </c>
      <c r="B17" t="s">
        <v>34</v>
      </c>
      <c r="C17" t="s">
        <v>20</v>
      </c>
      <c r="D17" s="3">
        <v>0.7</v>
      </c>
      <c r="E17" s="3">
        <v>1</v>
      </c>
      <c r="F17" s="3">
        <v>1.4</v>
      </c>
      <c r="G17" s="3">
        <v>0.7</v>
      </c>
      <c r="H17" s="3">
        <v>1.2</v>
      </c>
      <c r="I17" s="3">
        <v>0.7</v>
      </c>
      <c r="J17" s="3">
        <v>1.2</v>
      </c>
      <c r="K17" s="3">
        <v>1.8</v>
      </c>
      <c r="L17" s="3">
        <v>0.8</v>
      </c>
      <c r="M17" s="3">
        <v>2.4</v>
      </c>
      <c r="N17" s="3">
        <v>1.9</v>
      </c>
      <c r="O17" s="3">
        <v>0.6</v>
      </c>
      <c r="P17" s="3">
        <v>0.4</v>
      </c>
    </row>
    <row r="18" spans="1:16" ht="12.75">
      <c r="A18">
        <v>75</v>
      </c>
      <c r="B18" t="s">
        <v>37</v>
      </c>
      <c r="C18" t="s">
        <v>9</v>
      </c>
      <c r="D18">
        <v>1.1</v>
      </c>
      <c r="E18">
        <v>1.1</v>
      </c>
      <c r="F18">
        <v>1.2</v>
      </c>
      <c r="G18">
        <v>1.6</v>
      </c>
      <c r="H18">
        <v>1.6</v>
      </c>
      <c r="I18">
        <v>2.1</v>
      </c>
      <c r="J18" s="3">
        <v>2.5</v>
      </c>
      <c r="K18" s="3">
        <v>2</v>
      </c>
      <c r="L18">
        <v>1.8</v>
      </c>
      <c r="M18">
        <v>1.6</v>
      </c>
      <c r="N18">
        <v>1.3</v>
      </c>
      <c r="O18">
        <v>1.4</v>
      </c>
      <c r="P18" s="3">
        <v>1</v>
      </c>
    </row>
    <row r="19" spans="1:16" ht="12.75">
      <c r="A19">
        <v>76</v>
      </c>
      <c r="B19" t="s">
        <v>38</v>
      </c>
      <c r="C19" t="s">
        <v>36</v>
      </c>
      <c r="D19" s="3">
        <v>1.3</v>
      </c>
      <c r="E19" s="3">
        <v>1.1</v>
      </c>
      <c r="F19" s="3">
        <v>1.2</v>
      </c>
      <c r="G19" s="3">
        <v>1.4</v>
      </c>
      <c r="H19" s="3">
        <v>1.8</v>
      </c>
      <c r="I19" s="3">
        <v>2.2</v>
      </c>
      <c r="J19" s="3">
        <v>2.3</v>
      </c>
      <c r="K19" s="3">
        <v>2.1</v>
      </c>
      <c r="L19" s="3">
        <v>1.6</v>
      </c>
      <c r="M19" s="3">
        <v>2.1</v>
      </c>
      <c r="N19" s="3">
        <v>1.2</v>
      </c>
      <c r="O19" s="3">
        <v>1.2</v>
      </c>
      <c r="P19" s="3">
        <v>1.1</v>
      </c>
    </row>
    <row r="20" spans="1:16" ht="12.75">
      <c r="A20">
        <v>77</v>
      </c>
      <c r="B20" t="s">
        <v>39</v>
      </c>
      <c r="C20" t="s">
        <v>13</v>
      </c>
      <c r="D20" s="3">
        <v>1.3</v>
      </c>
      <c r="E20" s="3">
        <v>1.4</v>
      </c>
      <c r="F20" s="3">
        <v>1.4</v>
      </c>
      <c r="G20" s="3">
        <v>1.7</v>
      </c>
      <c r="H20" s="3">
        <v>2.2</v>
      </c>
      <c r="I20" s="3">
        <v>2.2</v>
      </c>
      <c r="J20" s="3">
        <v>2.6</v>
      </c>
      <c r="K20" s="3">
        <v>2.3</v>
      </c>
      <c r="L20" s="3">
        <v>2</v>
      </c>
      <c r="M20" s="3">
        <v>1.5</v>
      </c>
      <c r="N20" s="3">
        <v>1.4</v>
      </c>
      <c r="O20" s="3">
        <v>1.5</v>
      </c>
      <c r="P20" s="3">
        <v>1.4</v>
      </c>
    </row>
    <row r="21" spans="1:16" ht="12.75">
      <c r="A21">
        <v>78</v>
      </c>
      <c r="B21" t="s">
        <v>40</v>
      </c>
      <c r="C21" t="s">
        <v>41</v>
      </c>
      <c r="D21">
        <v>0.7</v>
      </c>
      <c r="E21">
        <v>1.2</v>
      </c>
      <c r="F21">
        <v>0.8</v>
      </c>
      <c r="G21" s="3">
        <v>1</v>
      </c>
      <c r="H21">
        <v>1.1</v>
      </c>
      <c r="I21">
        <v>1.2</v>
      </c>
      <c r="J21" s="3">
        <v>2</v>
      </c>
      <c r="K21">
        <v>0.9</v>
      </c>
      <c r="L21">
        <v>2.7</v>
      </c>
      <c r="M21">
        <v>2.4</v>
      </c>
      <c r="N21" s="3">
        <v>1</v>
      </c>
      <c r="O21">
        <v>0.7</v>
      </c>
      <c r="P21">
        <v>0.3</v>
      </c>
    </row>
    <row r="22" spans="1:16" ht="12.75">
      <c r="A22">
        <v>79</v>
      </c>
      <c r="B22" t="s">
        <v>42</v>
      </c>
      <c r="C22" t="s">
        <v>10</v>
      </c>
      <c r="D22" s="3">
        <v>0.6</v>
      </c>
      <c r="E22" s="3">
        <v>0.8</v>
      </c>
      <c r="F22" s="3">
        <v>1</v>
      </c>
      <c r="G22" s="3">
        <v>1</v>
      </c>
      <c r="H22" s="3">
        <v>1.6</v>
      </c>
      <c r="I22" s="3">
        <v>1.7</v>
      </c>
      <c r="J22" s="3">
        <v>1.5</v>
      </c>
      <c r="K22" s="3">
        <v>1.6</v>
      </c>
      <c r="L22" s="3">
        <v>1.3</v>
      </c>
      <c r="M22" s="3">
        <v>1.2</v>
      </c>
      <c r="N22" s="3">
        <v>0.9</v>
      </c>
      <c r="O22" s="3">
        <v>0.9</v>
      </c>
      <c r="P22" s="3">
        <v>0.7</v>
      </c>
    </row>
    <row r="23" spans="1:16" ht="12.75">
      <c r="A23">
        <v>80</v>
      </c>
      <c r="B23" t="s">
        <v>43</v>
      </c>
      <c r="C23" t="s">
        <v>9</v>
      </c>
      <c r="D23" s="3">
        <v>0.8</v>
      </c>
      <c r="E23" s="3">
        <v>0.9</v>
      </c>
      <c r="F23" s="3">
        <v>1</v>
      </c>
      <c r="G23" s="3">
        <v>1.2</v>
      </c>
      <c r="H23" s="3">
        <v>5.6</v>
      </c>
      <c r="I23" s="3">
        <v>1.4</v>
      </c>
      <c r="J23" s="3">
        <v>2.3</v>
      </c>
      <c r="K23" s="3">
        <v>1.5</v>
      </c>
      <c r="L23" s="3">
        <v>1.2</v>
      </c>
      <c r="M23" s="3">
        <v>1.2</v>
      </c>
      <c r="N23" s="3">
        <v>1.4</v>
      </c>
      <c r="O23" s="3">
        <v>1.1</v>
      </c>
      <c r="P23" s="3">
        <v>1.2</v>
      </c>
    </row>
    <row r="24" spans="1:16" ht="12.75">
      <c r="A24">
        <v>81</v>
      </c>
      <c r="B24" t="s">
        <v>44</v>
      </c>
      <c r="C24" t="s">
        <v>24</v>
      </c>
      <c r="D24" s="3">
        <v>1.1</v>
      </c>
      <c r="E24" s="3">
        <v>0.9</v>
      </c>
      <c r="F24" s="3">
        <v>0.9</v>
      </c>
      <c r="G24" s="3">
        <v>1.6</v>
      </c>
      <c r="H24" s="3">
        <v>2.6</v>
      </c>
      <c r="I24" s="3">
        <v>3.1</v>
      </c>
      <c r="J24" s="3">
        <v>3.7</v>
      </c>
      <c r="K24" s="3">
        <v>1.5</v>
      </c>
      <c r="L24" s="3">
        <v>1.1</v>
      </c>
      <c r="M24" s="3">
        <v>1.6</v>
      </c>
      <c r="N24" s="3">
        <v>1.3</v>
      </c>
      <c r="O24" s="3">
        <v>0.6</v>
      </c>
      <c r="P24" s="3">
        <v>1.1</v>
      </c>
    </row>
    <row r="25" spans="1:16" ht="12.75">
      <c r="A25">
        <v>84</v>
      </c>
      <c r="B25" t="s">
        <v>45</v>
      </c>
      <c r="C25" t="s">
        <v>13</v>
      </c>
      <c r="D25" s="3">
        <v>1.7</v>
      </c>
      <c r="E25" s="3">
        <v>0.9</v>
      </c>
      <c r="F25" s="3">
        <v>1.4</v>
      </c>
      <c r="G25" s="3">
        <v>1.4</v>
      </c>
      <c r="H25" s="3">
        <v>1.3</v>
      </c>
      <c r="I25" s="3">
        <v>1.6</v>
      </c>
      <c r="J25" s="3">
        <v>2.7</v>
      </c>
      <c r="K25" s="3">
        <v>1.6</v>
      </c>
      <c r="L25" s="3">
        <v>2.2</v>
      </c>
      <c r="M25" s="3">
        <v>1.8</v>
      </c>
      <c r="N25" s="3">
        <v>2.3</v>
      </c>
      <c r="O25" s="3">
        <v>4.1</v>
      </c>
      <c r="P25" s="3">
        <v>1.4</v>
      </c>
    </row>
    <row r="26" spans="1:16" ht="12.75">
      <c r="A26">
        <v>87</v>
      </c>
      <c r="B26" t="s">
        <v>46</v>
      </c>
      <c r="C26" t="s">
        <v>8</v>
      </c>
      <c r="D26" s="3">
        <v>1.1</v>
      </c>
      <c r="E26" s="3">
        <v>1.2</v>
      </c>
      <c r="F26" s="3">
        <v>1.2</v>
      </c>
      <c r="G26" s="3">
        <v>1</v>
      </c>
      <c r="H26" s="3">
        <v>1.6</v>
      </c>
      <c r="I26" s="3">
        <v>1.7</v>
      </c>
      <c r="J26" s="3">
        <v>2.5</v>
      </c>
      <c r="K26" s="3">
        <v>0.8</v>
      </c>
      <c r="L26" s="3">
        <v>2</v>
      </c>
      <c r="M26" s="3">
        <v>1</v>
      </c>
      <c r="N26" s="3">
        <v>0.8</v>
      </c>
      <c r="O26" s="3">
        <v>0.7</v>
      </c>
      <c r="P26" s="3">
        <v>0.9</v>
      </c>
    </row>
    <row r="27" spans="1:16" ht="12.75">
      <c r="A27">
        <v>93</v>
      </c>
      <c r="B27" t="s">
        <v>47</v>
      </c>
      <c r="C27" t="s">
        <v>5</v>
      </c>
      <c r="D27" s="3">
        <v>1</v>
      </c>
      <c r="E27" s="3">
        <v>0.9</v>
      </c>
      <c r="F27" s="3">
        <v>0.8</v>
      </c>
      <c r="G27" s="3">
        <v>1.2</v>
      </c>
      <c r="H27" s="3">
        <v>1</v>
      </c>
      <c r="I27" s="3">
        <v>1.6</v>
      </c>
      <c r="J27" s="3">
        <v>1.6</v>
      </c>
      <c r="K27" s="3">
        <v>1.5</v>
      </c>
      <c r="L27" s="3">
        <v>1.2</v>
      </c>
      <c r="M27" s="3">
        <v>1</v>
      </c>
      <c r="N27" s="3">
        <v>0.9</v>
      </c>
      <c r="O27" s="3">
        <v>0.8</v>
      </c>
      <c r="P27" s="3">
        <v>0.6</v>
      </c>
    </row>
    <row r="28" spans="1:16" ht="12.75">
      <c r="A28">
        <v>95</v>
      </c>
      <c r="B28" t="s">
        <v>20</v>
      </c>
      <c r="C28" t="s">
        <v>20</v>
      </c>
      <c r="D28">
        <v>1.1</v>
      </c>
      <c r="E28">
        <v>1.2</v>
      </c>
      <c r="F28">
        <v>1.4</v>
      </c>
      <c r="G28">
        <v>1.4</v>
      </c>
      <c r="H28">
        <v>1.7</v>
      </c>
      <c r="I28">
        <v>1.7</v>
      </c>
      <c r="J28" s="3">
        <v>1.8</v>
      </c>
      <c r="K28">
        <v>1.4</v>
      </c>
      <c r="L28">
        <v>1.5</v>
      </c>
      <c r="M28">
        <v>0.9</v>
      </c>
      <c r="N28">
        <v>3.5</v>
      </c>
      <c r="O28">
        <v>0.9</v>
      </c>
      <c r="P28">
        <v>0.9</v>
      </c>
    </row>
    <row r="29" spans="1:16" ht="12.75">
      <c r="A29">
        <v>98</v>
      </c>
      <c r="B29" t="s">
        <v>48</v>
      </c>
      <c r="C29" t="s">
        <v>4</v>
      </c>
      <c r="D29">
        <v>2.1</v>
      </c>
      <c r="E29">
        <v>0.5</v>
      </c>
      <c r="F29">
        <v>0.5</v>
      </c>
      <c r="G29">
        <v>0.5</v>
      </c>
      <c r="H29">
        <v>1.5</v>
      </c>
      <c r="I29" s="3">
        <v>1</v>
      </c>
      <c r="J29" s="3">
        <v>1.8</v>
      </c>
      <c r="K29">
        <v>2.3</v>
      </c>
      <c r="L29" s="3">
        <v>1</v>
      </c>
      <c r="M29">
        <v>0.7</v>
      </c>
      <c r="N29" s="3">
        <v>1</v>
      </c>
      <c r="O29">
        <v>1.5</v>
      </c>
      <c r="P29">
        <v>0.3</v>
      </c>
    </row>
    <row r="30" spans="4:16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4:16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4:16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4:16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4:16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4:16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4:16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4:16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4:16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4:16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4:16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4:16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4:16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4:16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4:16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4:16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4:16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4:16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4:16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4:16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4:16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4:16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4:16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4:16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4:16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4:16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4:16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4:16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4:16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4:16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4:16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4:16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4:16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4:16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4:16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4:16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4:16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4:16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4:16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4:16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4:16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4:16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4:16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4:16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4:16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4:16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4:16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4:16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4:16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4:16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4:16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4:16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4:16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4:16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4:16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4:16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4:16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4:16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4:16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4:16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4:16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4:16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4:16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4:16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</sheetData>
  <printOptions/>
  <pageMargins left="0.75" right="0.75" top="1" bottom="1" header="0.5" footer="0.5"/>
  <pageSetup fitToHeight="1" fitToWidth="1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workbookViewId="0" topLeftCell="A1">
      <selection activeCell="A1" sqref="A1:O16384"/>
    </sheetView>
  </sheetViews>
  <sheetFormatPr defaultColWidth="9.140625" defaultRowHeight="12.75"/>
  <cols>
    <col min="1" max="1" width="3.00390625" style="4" bestFit="1" customWidth="1"/>
    <col min="2" max="2" width="21.57421875" style="0" bestFit="1" customWidth="1"/>
    <col min="3" max="3" width="13.7109375" style="0" bestFit="1" customWidth="1"/>
    <col min="4" max="4" width="4.421875" style="3" customWidth="1"/>
    <col min="5" max="5" width="5.140625" style="3" customWidth="1"/>
    <col min="6" max="6" width="4.57421875" style="3" customWidth="1"/>
    <col min="7" max="7" width="4.421875" style="3" customWidth="1"/>
    <col min="8" max="8" width="4.8515625" style="3" customWidth="1"/>
    <col min="9" max="10" width="4.7109375" style="3" customWidth="1"/>
    <col min="11" max="11" width="4.421875" style="3" customWidth="1"/>
    <col min="12" max="12" width="5.28125" style="3" customWidth="1"/>
    <col min="13" max="13" width="5.140625" style="3" customWidth="1"/>
    <col min="14" max="15" width="4.28125" style="3" customWidth="1"/>
    <col min="16" max="16" width="7.28125" style="3" customWidth="1"/>
    <col min="17" max="17" width="5.00390625" style="0" customWidth="1"/>
    <col min="18" max="18" width="4.421875" style="0" customWidth="1"/>
  </cols>
  <sheetData>
    <row r="1" spans="1:18" ht="12.75">
      <c r="A1" s="2" t="s">
        <v>0</v>
      </c>
      <c r="B1" s="1" t="s">
        <v>1</v>
      </c>
      <c r="C1" s="1" t="s">
        <v>2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  <c r="J1" s="7" t="s">
        <v>55</v>
      </c>
      <c r="K1" s="7" t="s">
        <v>56</v>
      </c>
      <c r="L1" s="7" t="s">
        <v>57</v>
      </c>
      <c r="M1" s="7" t="s">
        <v>58</v>
      </c>
      <c r="N1" s="7" t="s">
        <v>59</v>
      </c>
      <c r="O1" s="7" t="s">
        <v>60</v>
      </c>
      <c r="P1" s="7" t="s">
        <v>61</v>
      </c>
      <c r="Q1" s="2"/>
      <c r="R1" s="2"/>
    </row>
    <row r="2" spans="1:16" ht="12.75">
      <c r="A2" s="4">
        <v>7</v>
      </c>
      <c r="B2" t="s">
        <v>6</v>
      </c>
      <c r="C2" t="s">
        <v>7</v>
      </c>
      <c r="D2" s="3">
        <v>22.2</v>
      </c>
      <c r="E2" s="3">
        <v>21.5</v>
      </c>
      <c r="F2" s="3">
        <v>21.3</v>
      </c>
      <c r="G2" s="3">
        <v>20.3</v>
      </c>
      <c r="H2" s="3">
        <v>18.4</v>
      </c>
      <c r="I2" s="3">
        <v>16</v>
      </c>
      <c r="J2" s="3">
        <v>14.9</v>
      </c>
      <c r="K2" s="3">
        <v>16.4</v>
      </c>
      <c r="L2" s="3">
        <v>18.4</v>
      </c>
      <c r="M2" s="3">
        <v>20.6</v>
      </c>
      <c r="N2" s="3">
        <v>21.5</v>
      </c>
      <c r="O2" s="3">
        <v>22.2</v>
      </c>
      <c r="P2" s="3">
        <v>19.5</v>
      </c>
    </row>
    <row r="3" spans="1:16" ht="12.75">
      <c r="A3" s="4">
        <v>14</v>
      </c>
      <c r="B3" t="s">
        <v>11</v>
      </c>
      <c r="C3" t="s">
        <v>3</v>
      </c>
      <c r="D3" s="3">
        <v>18.9</v>
      </c>
      <c r="E3" s="3">
        <v>18.7</v>
      </c>
      <c r="F3" s="3">
        <v>17.9</v>
      </c>
      <c r="G3" s="3">
        <v>16.1</v>
      </c>
      <c r="H3" s="3">
        <v>13.7</v>
      </c>
      <c r="I3" s="3">
        <v>11</v>
      </c>
      <c r="J3" s="3">
        <v>9.5</v>
      </c>
      <c r="K3" s="3">
        <v>10.8</v>
      </c>
      <c r="L3" s="3">
        <v>13.6</v>
      </c>
      <c r="M3" s="3">
        <v>16.8</v>
      </c>
      <c r="N3" s="3">
        <v>18.2</v>
      </c>
      <c r="O3" s="3">
        <v>18.8</v>
      </c>
      <c r="P3" s="3">
        <v>15.3</v>
      </c>
    </row>
    <row r="4" spans="1:16" ht="12.75">
      <c r="A4" s="4">
        <v>16</v>
      </c>
      <c r="B4" t="s">
        <v>12</v>
      </c>
      <c r="C4" t="s">
        <v>13</v>
      </c>
      <c r="D4" s="3">
        <v>21.4</v>
      </c>
      <c r="E4" s="3">
        <v>21</v>
      </c>
      <c r="F4" s="3">
        <v>20.3</v>
      </c>
      <c r="G4" s="3">
        <v>20.2</v>
      </c>
      <c r="H4" s="3">
        <v>16.9</v>
      </c>
      <c r="I4" s="3">
        <v>16</v>
      </c>
      <c r="J4" s="3">
        <v>14.1</v>
      </c>
      <c r="K4" s="3">
        <v>14.6</v>
      </c>
      <c r="L4" s="3">
        <v>16.3</v>
      </c>
      <c r="M4" s="3">
        <v>20.4</v>
      </c>
      <c r="N4" s="3">
        <v>20</v>
      </c>
      <c r="O4" s="3">
        <v>19.5</v>
      </c>
      <c r="P4" s="3">
        <v>18.4</v>
      </c>
    </row>
    <row r="5" spans="1:16" ht="12.75">
      <c r="A5" s="4">
        <v>17</v>
      </c>
      <c r="B5" t="s">
        <v>14</v>
      </c>
      <c r="C5" t="s">
        <v>15</v>
      </c>
      <c r="D5" s="3">
        <v>14.6</v>
      </c>
      <c r="E5" s="3">
        <v>14.4</v>
      </c>
      <c r="F5" s="3">
        <v>13.7</v>
      </c>
      <c r="G5" s="3">
        <v>11.4</v>
      </c>
      <c r="H5" s="3">
        <v>10.2</v>
      </c>
      <c r="I5" s="3">
        <v>9.7</v>
      </c>
      <c r="J5" s="3">
        <v>8.2</v>
      </c>
      <c r="K5" s="3">
        <v>9.8</v>
      </c>
      <c r="L5" s="3">
        <v>10.8</v>
      </c>
      <c r="M5" s="3">
        <v>12.9</v>
      </c>
      <c r="N5" s="3">
        <v>13.4</v>
      </c>
      <c r="O5" s="3">
        <v>14.5</v>
      </c>
      <c r="P5" s="3">
        <v>12</v>
      </c>
    </row>
    <row r="6" spans="1:16" ht="12.75">
      <c r="A6" s="4">
        <v>18</v>
      </c>
      <c r="B6" t="s">
        <v>16</v>
      </c>
      <c r="C6" t="s">
        <v>17</v>
      </c>
      <c r="D6" s="3">
        <v>19.7</v>
      </c>
      <c r="E6" s="3">
        <v>19.5</v>
      </c>
      <c r="F6" s="3">
        <v>19</v>
      </c>
      <c r="G6" s="3">
        <v>17.5</v>
      </c>
      <c r="H6" s="3">
        <v>15.7</v>
      </c>
      <c r="I6" s="3">
        <v>13.7</v>
      </c>
      <c r="J6" s="3">
        <v>12.9</v>
      </c>
      <c r="K6" s="3">
        <v>14.2</v>
      </c>
      <c r="L6" s="3">
        <v>16.4</v>
      </c>
      <c r="M6" s="3">
        <v>18.2</v>
      </c>
      <c r="N6" s="3">
        <v>19.1</v>
      </c>
      <c r="O6" s="3">
        <v>19.5</v>
      </c>
      <c r="P6" s="3">
        <v>17.1</v>
      </c>
    </row>
    <row r="7" spans="1:16" ht="12.75">
      <c r="A7" s="4">
        <v>24</v>
      </c>
      <c r="B7" t="s">
        <v>18</v>
      </c>
      <c r="C7" t="s">
        <v>10</v>
      </c>
      <c r="D7" s="3">
        <v>21.9</v>
      </c>
      <c r="E7" s="3">
        <v>21.7</v>
      </c>
      <c r="F7" s="3">
        <v>21.3</v>
      </c>
      <c r="G7" s="3">
        <v>20.3</v>
      </c>
      <c r="H7" s="3">
        <v>16.8</v>
      </c>
      <c r="I7" s="3">
        <v>15.2</v>
      </c>
      <c r="J7" s="3">
        <v>13.9</v>
      </c>
      <c r="K7" s="3">
        <v>16.1</v>
      </c>
      <c r="L7" s="3">
        <v>17.3</v>
      </c>
      <c r="M7" s="3">
        <v>19.5</v>
      </c>
      <c r="N7" s="3">
        <v>20.6</v>
      </c>
      <c r="O7" s="3">
        <v>21.7</v>
      </c>
      <c r="P7" s="3">
        <v>18.9</v>
      </c>
    </row>
    <row r="8" spans="1:16" ht="12.75">
      <c r="A8" s="4">
        <v>26</v>
      </c>
      <c r="B8" t="s">
        <v>19</v>
      </c>
      <c r="C8" t="s">
        <v>5</v>
      </c>
      <c r="D8" s="3">
        <v>21.5</v>
      </c>
      <c r="E8" s="3">
        <v>21.2</v>
      </c>
      <c r="F8" s="3">
        <v>21.2</v>
      </c>
      <c r="G8" s="3">
        <v>18.6</v>
      </c>
      <c r="H8" s="3">
        <v>17.5</v>
      </c>
      <c r="I8" s="3">
        <v>15.3</v>
      </c>
      <c r="J8" s="3">
        <v>14.5</v>
      </c>
      <c r="K8" s="3">
        <v>15.6</v>
      </c>
      <c r="L8" s="3">
        <v>17.2</v>
      </c>
      <c r="M8" s="3">
        <v>19.5</v>
      </c>
      <c r="N8" s="3">
        <v>20.1</v>
      </c>
      <c r="O8" s="3">
        <v>21</v>
      </c>
      <c r="P8" s="3">
        <v>18.6</v>
      </c>
    </row>
    <row r="9" spans="1:16" ht="12.75">
      <c r="A9" s="4">
        <v>28</v>
      </c>
      <c r="B9" t="s">
        <v>21</v>
      </c>
      <c r="C9" t="s">
        <v>5</v>
      </c>
      <c r="D9" s="3">
        <v>21.4</v>
      </c>
      <c r="E9" s="3">
        <v>21.4</v>
      </c>
      <c r="F9" s="3">
        <v>20.8</v>
      </c>
      <c r="G9" s="3">
        <v>19</v>
      </c>
      <c r="H9" s="3">
        <v>17.4</v>
      </c>
      <c r="I9" s="3">
        <v>16.5</v>
      </c>
      <c r="J9" s="3">
        <v>15.3</v>
      </c>
      <c r="K9" s="3">
        <v>16.5</v>
      </c>
      <c r="L9" s="3">
        <v>18.4</v>
      </c>
      <c r="M9" s="3">
        <v>19.8</v>
      </c>
      <c r="N9" s="3">
        <v>20.7</v>
      </c>
      <c r="O9" s="3">
        <v>21.3</v>
      </c>
      <c r="P9" s="3">
        <v>19</v>
      </c>
    </row>
    <row r="10" spans="1:16" ht="12.75">
      <c r="A10" s="4">
        <v>44</v>
      </c>
      <c r="B10" t="s">
        <v>22</v>
      </c>
      <c r="C10" t="s">
        <v>8</v>
      </c>
      <c r="D10" s="3">
        <v>17</v>
      </c>
      <c r="E10" s="3">
        <v>16.6</v>
      </c>
      <c r="F10" s="3">
        <v>16.3</v>
      </c>
      <c r="G10" s="3">
        <v>14.9</v>
      </c>
      <c r="H10" s="3">
        <v>13.2</v>
      </c>
      <c r="I10" s="3">
        <v>11.9</v>
      </c>
      <c r="J10" s="3">
        <v>11</v>
      </c>
      <c r="K10" s="3">
        <v>12.1</v>
      </c>
      <c r="L10" s="3">
        <v>14.1</v>
      </c>
      <c r="M10" s="3">
        <v>15.5</v>
      </c>
      <c r="N10" s="3">
        <v>16.2</v>
      </c>
      <c r="O10" s="3">
        <v>16.7</v>
      </c>
      <c r="P10" s="3">
        <v>14.6</v>
      </c>
    </row>
    <row r="11" spans="1:16" ht="12.75">
      <c r="A11" s="4">
        <v>47</v>
      </c>
      <c r="B11" t="s">
        <v>23</v>
      </c>
      <c r="C11" t="s">
        <v>24</v>
      </c>
      <c r="D11" s="3">
        <v>22.4</v>
      </c>
      <c r="E11" s="3">
        <v>22.3</v>
      </c>
      <c r="F11" s="3">
        <v>22.1</v>
      </c>
      <c r="G11" s="3">
        <v>20.5</v>
      </c>
      <c r="H11" s="3">
        <v>18.2</v>
      </c>
      <c r="I11" s="3">
        <v>16</v>
      </c>
      <c r="J11" s="3">
        <v>14.4</v>
      </c>
      <c r="K11" s="3">
        <v>16.5</v>
      </c>
      <c r="L11" s="3">
        <v>17.9</v>
      </c>
      <c r="M11" s="3">
        <v>20.3</v>
      </c>
      <c r="N11" s="3">
        <v>21.6</v>
      </c>
      <c r="O11" s="3">
        <v>22.3</v>
      </c>
      <c r="P11" s="3">
        <v>19.5</v>
      </c>
    </row>
    <row r="12" spans="1:16" ht="12.75">
      <c r="A12" s="4">
        <v>51</v>
      </c>
      <c r="B12" t="s">
        <v>25</v>
      </c>
      <c r="C12" t="s">
        <v>4</v>
      </c>
      <c r="D12" s="3">
        <v>19.3</v>
      </c>
      <c r="E12" s="3">
        <v>18.6</v>
      </c>
      <c r="F12" s="3">
        <v>17.7</v>
      </c>
      <c r="G12" s="3">
        <v>15.4</v>
      </c>
      <c r="H12" s="3">
        <v>13</v>
      </c>
      <c r="I12" s="3">
        <v>13.7</v>
      </c>
      <c r="J12" s="3">
        <v>11.7</v>
      </c>
      <c r="K12" s="3">
        <v>13.7</v>
      </c>
      <c r="L12" s="3">
        <v>15.4</v>
      </c>
      <c r="M12" s="3">
        <v>15.9</v>
      </c>
      <c r="N12" s="3">
        <v>18.4</v>
      </c>
      <c r="O12" s="3">
        <v>18.1</v>
      </c>
      <c r="P12" s="3">
        <v>15.9</v>
      </c>
    </row>
    <row r="13" spans="1:16" ht="12.75">
      <c r="A13" s="4">
        <v>52</v>
      </c>
      <c r="B13" t="s">
        <v>26</v>
      </c>
      <c r="C13" t="s">
        <v>4</v>
      </c>
      <c r="D13" s="3">
        <v>20.9</v>
      </c>
      <c r="E13" s="3">
        <v>20.8</v>
      </c>
      <c r="F13" s="3">
        <v>19.9</v>
      </c>
      <c r="G13" s="3">
        <v>18.2</v>
      </c>
      <c r="H13" s="3">
        <v>15.9</v>
      </c>
      <c r="I13" s="3">
        <v>15.7</v>
      </c>
      <c r="J13" s="3">
        <v>15.7</v>
      </c>
      <c r="K13" s="3">
        <v>16.1</v>
      </c>
      <c r="L13" s="3">
        <v>17.6</v>
      </c>
      <c r="M13" s="3">
        <v>18.5</v>
      </c>
      <c r="N13" s="3">
        <v>19.4</v>
      </c>
      <c r="O13" s="3">
        <v>21.2</v>
      </c>
      <c r="P13" s="3">
        <v>18.3</v>
      </c>
    </row>
    <row r="14" spans="1:16" ht="12.75">
      <c r="A14" s="4">
        <v>57</v>
      </c>
      <c r="B14" t="s">
        <v>27</v>
      </c>
      <c r="C14" t="s">
        <v>20</v>
      </c>
      <c r="D14" s="3">
        <v>15.4</v>
      </c>
      <c r="E14" s="3">
        <v>13.6</v>
      </c>
      <c r="F14" s="3">
        <v>14.1</v>
      </c>
      <c r="G14" s="3">
        <v>13.4</v>
      </c>
      <c r="H14" s="3">
        <v>12.2</v>
      </c>
      <c r="I14" s="3">
        <v>9.4</v>
      </c>
      <c r="J14" s="3">
        <v>6.1</v>
      </c>
      <c r="K14" s="3">
        <v>9.6</v>
      </c>
      <c r="L14" s="3">
        <v>11.5</v>
      </c>
      <c r="M14" s="3">
        <v>13</v>
      </c>
      <c r="N14" s="3">
        <v>12.6</v>
      </c>
      <c r="O14" s="3">
        <v>15.2</v>
      </c>
      <c r="P14" s="3">
        <v>12.2</v>
      </c>
    </row>
    <row r="15" spans="1:16" ht="12.75">
      <c r="A15" s="4">
        <v>59</v>
      </c>
      <c r="B15" t="s">
        <v>28</v>
      </c>
      <c r="C15" t="s">
        <v>29</v>
      </c>
      <c r="D15" s="3">
        <v>22.9</v>
      </c>
      <c r="E15" s="3">
        <v>22.5</v>
      </c>
      <c r="F15" s="3">
        <v>22</v>
      </c>
      <c r="G15" s="3">
        <v>20.4</v>
      </c>
      <c r="H15" s="3">
        <v>18.4</v>
      </c>
      <c r="I15" s="3">
        <v>16.1</v>
      </c>
      <c r="J15" s="3">
        <v>15.4</v>
      </c>
      <c r="K15" s="3">
        <v>16.6</v>
      </c>
      <c r="L15" s="3">
        <v>18.5</v>
      </c>
      <c r="M15" s="3">
        <v>21.2</v>
      </c>
      <c r="N15" s="3">
        <v>21.9</v>
      </c>
      <c r="O15" s="3">
        <v>22.7</v>
      </c>
      <c r="P15" s="3">
        <v>19.9</v>
      </c>
    </row>
    <row r="16" spans="1:17" ht="12.75">
      <c r="A16">
        <v>63</v>
      </c>
      <c r="B16" t="s">
        <v>30</v>
      </c>
      <c r="C16" t="s">
        <v>3</v>
      </c>
      <c r="D16" s="6">
        <v>21.8</v>
      </c>
      <c r="E16" s="6">
        <v>21.5</v>
      </c>
      <c r="F16" s="6">
        <v>20.4</v>
      </c>
      <c r="G16" s="6">
        <v>18.2</v>
      </c>
      <c r="H16" s="6">
        <v>16.5</v>
      </c>
      <c r="I16" s="6">
        <v>14.2</v>
      </c>
      <c r="J16" s="6">
        <v>13.1</v>
      </c>
      <c r="K16" s="6">
        <v>14.2</v>
      </c>
      <c r="L16" s="6">
        <v>17.9</v>
      </c>
      <c r="M16" s="6">
        <v>19.1</v>
      </c>
      <c r="N16" s="6">
        <v>20.6</v>
      </c>
      <c r="O16" s="6">
        <v>21.6</v>
      </c>
      <c r="P16" s="6">
        <v>18.2</v>
      </c>
      <c r="Q16" s="3"/>
    </row>
    <row r="17" spans="1:16" ht="12.75">
      <c r="A17">
        <v>66</v>
      </c>
      <c r="B17" t="s">
        <v>31</v>
      </c>
      <c r="C17" t="s">
        <v>13</v>
      </c>
      <c r="D17" s="6">
        <v>22.2</v>
      </c>
      <c r="E17" s="6">
        <v>21.8</v>
      </c>
      <c r="F17" s="6">
        <v>19.9</v>
      </c>
      <c r="G17" s="6">
        <v>18.6</v>
      </c>
      <c r="H17" s="6">
        <v>15.8</v>
      </c>
      <c r="I17" s="6">
        <v>15.4</v>
      </c>
      <c r="J17" s="6">
        <v>14.5</v>
      </c>
      <c r="K17" s="6">
        <v>16.2</v>
      </c>
      <c r="L17" s="6">
        <v>19.5</v>
      </c>
      <c r="M17" s="6">
        <v>20.7</v>
      </c>
      <c r="N17" s="6">
        <v>21.3</v>
      </c>
      <c r="O17" s="6">
        <v>21.8</v>
      </c>
      <c r="P17" s="6">
        <v>19</v>
      </c>
    </row>
    <row r="18" spans="1:16" ht="12.75">
      <c r="A18" s="4">
        <v>68</v>
      </c>
      <c r="B18" t="s">
        <v>32</v>
      </c>
      <c r="C18" t="s">
        <v>24</v>
      </c>
      <c r="D18" s="3">
        <v>21.6</v>
      </c>
      <c r="E18" s="3">
        <v>21.3</v>
      </c>
      <c r="F18" s="3">
        <v>20.7</v>
      </c>
      <c r="G18" s="3">
        <v>18.9</v>
      </c>
      <c r="H18" s="3">
        <v>17.2</v>
      </c>
      <c r="I18" s="3">
        <v>15.5</v>
      </c>
      <c r="J18" s="3">
        <v>14.5</v>
      </c>
      <c r="K18" s="3">
        <v>15.7</v>
      </c>
      <c r="L18" s="3">
        <v>17.9</v>
      </c>
      <c r="M18" s="3">
        <v>19.6</v>
      </c>
      <c r="N18" s="3">
        <v>20.3</v>
      </c>
      <c r="O18" s="3">
        <v>21.2</v>
      </c>
      <c r="P18" s="3">
        <v>18.7</v>
      </c>
    </row>
    <row r="19" spans="1:16" ht="12.75">
      <c r="A19" s="4">
        <v>69</v>
      </c>
      <c r="B19" t="s">
        <v>33</v>
      </c>
      <c r="C19" t="s">
        <v>3</v>
      </c>
      <c r="D19" s="3">
        <v>21.1</v>
      </c>
      <c r="E19" s="3">
        <v>20.9</v>
      </c>
      <c r="F19" s="3">
        <v>20.3</v>
      </c>
      <c r="G19" s="3">
        <v>18.1</v>
      </c>
      <c r="H19" s="3">
        <v>15.9</v>
      </c>
      <c r="I19" s="3">
        <v>13.1</v>
      </c>
      <c r="J19" s="3">
        <v>12.2</v>
      </c>
      <c r="K19" s="3">
        <v>13.4</v>
      </c>
      <c r="L19" s="3">
        <v>16.2</v>
      </c>
      <c r="M19" s="3">
        <v>19.2</v>
      </c>
      <c r="N19" s="3">
        <v>20.4</v>
      </c>
      <c r="O19" s="3">
        <v>21.1</v>
      </c>
      <c r="P19" s="3">
        <v>17.6</v>
      </c>
    </row>
    <row r="20" spans="1:17" ht="12.75">
      <c r="A20" s="4">
        <v>70</v>
      </c>
      <c r="B20" t="s">
        <v>34</v>
      </c>
      <c r="C20" t="s">
        <v>20</v>
      </c>
      <c r="D20" s="3">
        <v>12.2</v>
      </c>
      <c r="E20" s="3">
        <v>11.8</v>
      </c>
      <c r="F20" s="3">
        <v>11.5</v>
      </c>
      <c r="G20" s="3">
        <v>10.9</v>
      </c>
      <c r="H20" s="3">
        <v>9.6</v>
      </c>
      <c r="I20" s="3">
        <v>8.2</v>
      </c>
      <c r="J20" s="3">
        <v>7.4</v>
      </c>
      <c r="K20" s="3">
        <v>8.4</v>
      </c>
      <c r="L20" s="3">
        <v>9.2</v>
      </c>
      <c r="M20" s="3">
        <v>10.9</v>
      </c>
      <c r="N20" s="3">
        <v>11.6</v>
      </c>
      <c r="O20" s="3">
        <v>12.3</v>
      </c>
      <c r="P20" s="3">
        <v>10.3</v>
      </c>
      <c r="Q20" t="s">
        <v>202</v>
      </c>
    </row>
    <row r="21" spans="1:16" ht="12.75">
      <c r="A21" s="4">
        <v>75</v>
      </c>
      <c r="B21" t="s">
        <v>37</v>
      </c>
      <c r="C21" t="s">
        <v>9</v>
      </c>
      <c r="D21" s="3">
        <v>20.5</v>
      </c>
      <c r="E21" s="3">
        <v>19.7</v>
      </c>
      <c r="F21" s="3">
        <v>19.6</v>
      </c>
      <c r="G21" s="3">
        <v>18.7</v>
      </c>
      <c r="H21" s="3">
        <v>17</v>
      </c>
      <c r="I21" s="3">
        <v>15</v>
      </c>
      <c r="J21" s="3">
        <v>13.9</v>
      </c>
      <c r="K21" s="3">
        <v>15</v>
      </c>
      <c r="L21" s="3">
        <v>16.8</v>
      </c>
      <c r="M21" s="3">
        <v>19.3</v>
      </c>
      <c r="N21" s="3">
        <v>19.9</v>
      </c>
      <c r="O21" s="3">
        <v>20.3</v>
      </c>
      <c r="P21" s="3">
        <v>18</v>
      </c>
    </row>
    <row r="22" spans="1:16" ht="12.75">
      <c r="A22" s="4">
        <v>76</v>
      </c>
      <c r="B22" t="s">
        <v>38</v>
      </c>
      <c r="C22" t="s">
        <v>36</v>
      </c>
      <c r="D22" s="3">
        <v>20</v>
      </c>
      <c r="E22" s="3">
        <v>19.7</v>
      </c>
      <c r="F22" s="3">
        <v>19.4</v>
      </c>
      <c r="G22" s="3">
        <v>17.4</v>
      </c>
      <c r="H22" s="3">
        <v>15.7</v>
      </c>
      <c r="I22" s="3">
        <v>13.3</v>
      </c>
      <c r="J22" s="3">
        <v>12.2</v>
      </c>
      <c r="K22" s="3">
        <v>13.3</v>
      </c>
      <c r="L22" s="3">
        <v>16.5</v>
      </c>
      <c r="M22" s="3">
        <v>18.7</v>
      </c>
      <c r="N22" s="3">
        <v>19.3</v>
      </c>
      <c r="O22" s="3">
        <v>20</v>
      </c>
      <c r="P22" s="3">
        <v>17.1</v>
      </c>
    </row>
    <row r="23" spans="1:16" ht="12.75">
      <c r="A23" s="4">
        <v>77</v>
      </c>
      <c r="B23" t="s">
        <v>39</v>
      </c>
      <c r="C23" t="s">
        <v>13</v>
      </c>
      <c r="D23" s="3">
        <v>21.1</v>
      </c>
      <c r="E23" s="3">
        <v>20.8</v>
      </c>
      <c r="F23" s="3">
        <v>20.3</v>
      </c>
      <c r="G23" s="3">
        <v>18.9</v>
      </c>
      <c r="H23" s="3">
        <v>16.9</v>
      </c>
      <c r="I23" s="3">
        <v>14</v>
      </c>
      <c r="J23" s="3">
        <v>13.8</v>
      </c>
      <c r="K23" s="3">
        <v>15.3</v>
      </c>
      <c r="L23" s="3">
        <v>17.8</v>
      </c>
      <c r="M23" s="3">
        <v>19.7</v>
      </c>
      <c r="N23" s="3">
        <v>20.6</v>
      </c>
      <c r="O23" s="3">
        <v>21.2</v>
      </c>
      <c r="P23" s="3">
        <v>18.4</v>
      </c>
    </row>
    <row r="24" spans="1:18" ht="12.75">
      <c r="A24" s="4">
        <v>78</v>
      </c>
      <c r="B24" t="s">
        <v>40</v>
      </c>
      <c r="C24" t="s">
        <v>41</v>
      </c>
      <c r="D24" s="3">
        <v>21.1</v>
      </c>
      <c r="E24" s="3">
        <v>20.2</v>
      </c>
      <c r="F24" s="3">
        <v>19.1</v>
      </c>
      <c r="G24" s="3">
        <v>18.4</v>
      </c>
      <c r="H24" s="3">
        <v>12.1</v>
      </c>
      <c r="I24" s="3">
        <v>10.2</v>
      </c>
      <c r="J24" s="3">
        <v>8.1</v>
      </c>
      <c r="K24" s="3">
        <v>10.8</v>
      </c>
      <c r="L24" s="3">
        <v>13.8</v>
      </c>
      <c r="M24" s="3">
        <v>17</v>
      </c>
      <c r="N24" s="3">
        <v>18</v>
      </c>
      <c r="O24" s="3">
        <v>19.9</v>
      </c>
      <c r="P24" s="3">
        <v>15.7</v>
      </c>
      <c r="Q24" s="4"/>
      <c r="R24" s="4"/>
    </row>
    <row r="25" spans="1:16" ht="12.75">
      <c r="A25" s="4">
        <v>79</v>
      </c>
      <c r="B25" t="s">
        <v>42</v>
      </c>
      <c r="C25" t="s">
        <v>10</v>
      </c>
      <c r="D25" s="3">
        <v>21.8</v>
      </c>
      <c r="E25" s="3">
        <v>21.6</v>
      </c>
      <c r="F25" s="3">
        <v>21</v>
      </c>
      <c r="G25" s="3">
        <v>19.4</v>
      </c>
      <c r="H25" s="3">
        <v>17.4</v>
      </c>
      <c r="I25" s="3">
        <v>16.3</v>
      </c>
      <c r="J25" s="3">
        <v>14.9</v>
      </c>
      <c r="K25" s="3">
        <v>15.9</v>
      </c>
      <c r="L25" s="3">
        <v>17.2</v>
      </c>
      <c r="M25" s="3">
        <v>19.2</v>
      </c>
      <c r="N25" s="3">
        <v>20.4</v>
      </c>
      <c r="O25" s="3">
        <v>21.3</v>
      </c>
      <c r="P25" s="3">
        <v>18.9</v>
      </c>
    </row>
    <row r="26" spans="1:16" ht="12.75">
      <c r="A26" s="4">
        <v>80</v>
      </c>
      <c r="B26" t="s">
        <v>43</v>
      </c>
      <c r="C26" t="s">
        <v>9</v>
      </c>
      <c r="D26" s="3">
        <v>20.3</v>
      </c>
      <c r="E26" s="3">
        <v>20.2</v>
      </c>
      <c r="F26" s="3">
        <v>19.5</v>
      </c>
      <c r="G26" s="3">
        <v>17.6</v>
      </c>
      <c r="H26" s="3">
        <v>16.6</v>
      </c>
      <c r="I26" s="3">
        <v>13.5</v>
      </c>
      <c r="J26" s="3">
        <v>12.8</v>
      </c>
      <c r="K26" s="3">
        <v>13.7</v>
      </c>
      <c r="L26" s="3">
        <v>15.6</v>
      </c>
      <c r="M26" s="3">
        <v>18.5</v>
      </c>
      <c r="N26" s="3">
        <v>19.5</v>
      </c>
      <c r="O26" s="3">
        <v>20.4</v>
      </c>
      <c r="P26" s="3">
        <v>17.3</v>
      </c>
    </row>
    <row r="27" spans="1:16" ht="12.75">
      <c r="A27" s="4">
        <v>81</v>
      </c>
      <c r="B27" t="s">
        <v>44</v>
      </c>
      <c r="C27" t="s">
        <v>24</v>
      </c>
      <c r="D27" s="3">
        <v>21.4</v>
      </c>
      <c r="E27" s="3">
        <v>21.1</v>
      </c>
      <c r="F27" s="3">
        <v>20.9</v>
      </c>
      <c r="G27" s="3">
        <v>20.5</v>
      </c>
      <c r="H27" s="3">
        <v>18.6</v>
      </c>
      <c r="I27" s="3">
        <v>17.4</v>
      </c>
      <c r="J27" s="3">
        <v>15.4</v>
      </c>
      <c r="K27" s="3">
        <v>15.5</v>
      </c>
      <c r="L27" s="3">
        <v>16.8</v>
      </c>
      <c r="M27" s="3">
        <v>19.5</v>
      </c>
      <c r="N27" s="3">
        <v>21.3</v>
      </c>
      <c r="O27" s="3">
        <v>21.9</v>
      </c>
      <c r="P27" s="3">
        <v>19.2</v>
      </c>
    </row>
    <row r="28" spans="1:16" ht="12.75">
      <c r="A28" s="4">
        <v>84</v>
      </c>
      <c r="B28" t="s">
        <v>45</v>
      </c>
      <c r="C28" t="s">
        <v>13</v>
      </c>
      <c r="D28" s="3">
        <v>22.5</v>
      </c>
      <c r="E28" s="3">
        <v>22</v>
      </c>
      <c r="F28" s="3">
        <v>21.8</v>
      </c>
      <c r="G28" s="3">
        <v>20.3</v>
      </c>
      <c r="H28" s="3">
        <v>17.2</v>
      </c>
      <c r="I28" s="3">
        <v>15.9</v>
      </c>
      <c r="J28" s="3">
        <v>15.2</v>
      </c>
      <c r="K28" s="3">
        <v>16.9</v>
      </c>
      <c r="L28" s="3">
        <v>17.8</v>
      </c>
      <c r="M28" s="3">
        <v>20.4</v>
      </c>
      <c r="N28" s="3">
        <v>21.5</v>
      </c>
      <c r="O28" s="3">
        <v>21.7</v>
      </c>
      <c r="P28" s="3">
        <v>19.4</v>
      </c>
    </row>
    <row r="29" spans="1:16" ht="12.75">
      <c r="A29" s="4">
        <v>87</v>
      </c>
      <c r="B29" t="s">
        <v>46</v>
      </c>
      <c r="C29" t="s">
        <v>8</v>
      </c>
      <c r="D29" s="3">
        <v>14</v>
      </c>
      <c r="E29" s="3">
        <v>14.2</v>
      </c>
      <c r="F29" s="3">
        <v>13.4</v>
      </c>
      <c r="G29" s="3">
        <v>12.9</v>
      </c>
      <c r="H29" s="3">
        <v>12.5</v>
      </c>
      <c r="I29" s="3">
        <v>10.1</v>
      </c>
      <c r="J29" s="3">
        <v>8.7</v>
      </c>
      <c r="K29" s="3">
        <v>10.5</v>
      </c>
      <c r="L29" s="3">
        <v>11.4</v>
      </c>
      <c r="M29" s="3">
        <v>12.7</v>
      </c>
      <c r="N29" s="3">
        <v>13.9</v>
      </c>
      <c r="O29" s="3">
        <v>13.9</v>
      </c>
      <c r="P29" s="3">
        <v>12.3</v>
      </c>
    </row>
    <row r="30" spans="1:16" ht="12.75">
      <c r="A30" s="4">
        <v>93</v>
      </c>
      <c r="B30" t="s">
        <v>47</v>
      </c>
      <c r="C30" t="s">
        <v>5</v>
      </c>
      <c r="D30" s="3">
        <v>20.9</v>
      </c>
      <c r="E30" s="3">
        <v>20.7</v>
      </c>
      <c r="F30" s="3">
        <v>20.6</v>
      </c>
      <c r="G30" s="3">
        <v>18.7</v>
      </c>
      <c r="H30" s="3">
        <v>16.9</v>
      </c>
      <c r="I30" s="3">
        <v>15.2</v>
      </c>
      <c r="J30" s="3">
        <v>14.7</v>
      </c>
      <c r="K30" s="3">
        <v>15.9</v>
      </c>
      <c r="L30" s="3">
        <v>17.4</v>
      </c>
      <c r="M30" s="3">
        <v>19.4</v>
      </c>
      <c r="N30" s="3">
        <v>20.3</v>
      </c>
      <c r="O30" s="3">
        <v>21</v>
      </c>
      <c r="P30" s="3">
        <v>18.5</v>
      </c>
    </row>
    <row r="31" spans="1:16" ht="12.75">
      <c r="A31" s="4">
        <v>95</v>
      </c>
      <c r="B31" t="s">
        <v>20</v>
      </c>
      <c r="C31" t="s">
        <v>20</v>
      </c>
      <c r="D31" s="3">
        <v>13.5</v>
      </c>
      <c r="E31" s="3">
        <v>13</v>
      </c>
      <c r="F31" s="3">
        <v>12.6</v>
      </c>
      <c r="G31" s="3">
        <v>11.6</v>
      </c>
      <c r="H31" s="3">
        <v>9.6</v>
      </c>
      <c r="I31" s="3">
        <v>8.2</v>
      </c>
      <c r="J31" s="3">
        <v>6.8</v>
      </c>
      <c r="K31" s="3">
        <v>7.9</v>
      </c>
      <c r="L31" s="3">
        <v>9.5</v>
      </c>
      <c r="M31" s="3">
        <v>11.3</v>
      </c>
      <c r="N31" s="3">
        <v>12.7</v>
      </c>
      <c r="O31" s="3">
        <v>13</v>
      </c>
      <c r="P31" s="3">
        <v>10.8</v>
      </c>
    </row>
    <row r="32" spans="1:16" ht="12.75">
      <c r="A32" s="4">
        <v>98</v>
      </c>
      <c r="B32" t="s">
        <v>48</v>
      </c>
      <c r="C32" t="s">
        <v>4</v>
      </c>
      <c r="D32" s="3">
        <v>21.8</v>
      </c>
      <c r="E32" s="3">
        <v>21.5</v>
      </c>
      <c r="F32" s="3">
        <v>21.2</v>
      </c>
      <c r="G32" s="3">
        <v>19.9</v>
      </c>
      <c r="H32" s="3">
        <v>17.5</v>
      </c>
      <c r="I32" s="3">
        <v>15.8</v>
      </c>
      <c r="J32" s="3">
        <v>14.6</v>
      </c>
      <c r="K32" s="3">
        <v>16.1</v>
      </c>
      <c r="L32" s="3">
        <v>17.8</v>
      </c>
      <c r="M32" s="3">
        <v>20.3</v>
      </c>
      <c r="N32" s="3">
        <v>20.9</v>
      </c>
      <c r="O32" s="3">
        <v>21.6</v>
      </c>
      <c r="P32" s="3">
        <v>19.1</v>
      </c>
    </row>
    <row r="33" ht="12.75">
      <c r="Q33" s="3"/>
    </row>
    <row r="62" spans="17:21" ht="12.75">
      <c r="Q62" s="3"/>
      <c r="R62" s="3"/>
      <c r="S62" s="3"/>
      <c r="T62" s="3"/>
      <c r="U62" s="3"/>
    </row>
  </sheetData>
  <printOptions/>
  <pageMargins left="0.75" right="0.75" top="1" bottom="1" header="0.5" footer="0.5"/>
  <pageSetup fitToHeight="1" fitToWidth="1" orientation="portrait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 topLeftCell="A1">
      <selection activeCell="A2" sqref="A2:O3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5.421875" style="0" customWidth="1"/>
    <col min="5" max="5" width="5.8515625" style="0" customWidth="1"/>
    <col min="6" max="6" width="5.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5.140625" style="0" customWidth="1"/>
    <col min="11" max="12" width="5.57421875" style="0" customWidth="1"/>
    <col min="13" max="13" width="5.28125" style="0" customWidth="1"/>
    <col min="14" max="15" width="5.140625" style="0" customWidth="1"/>
    <col min="16" max="16" width="7.28125" style="0" bestFit="1" customWidth="1"/>
    <col min="17" max="17" width="5.00390625" style="0" customWidth="1"/>
    <col min="18" max="18" width="4.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/>
      <c r="R1" s="2"/>
    </row>
    <row r="2" spans="1:17" ht="12.75">
      <c r="A2">
        <v>7</v>
      </c>
      <c r="B2" t="s">
        <v>6</v>
      </c>
      <c r="C2" t="s">
        <v>7</v>
      </c>
      <c r="D2" s="3">
        <v>30.8</v>
      </c>
      <c r="E2" s="3">
        <v>31</v>
      </c>
      <c r="F2" s="3">
        <v>31</v>
      </c>
      <c r="G2" s="3">
        <v>29.8</v>
      </c>
      <c r="H2" s="3">
        <v>27.7</v>
      </c>
      <c r="I2" s="3">
        <v>27.2</v>
      </c>
      <c r="J2" s="3">
        <v>28.3</v>
      </c>
      <c r="K2" s="3">
        <v>30.2</v>
      </c>
      <c r="L2" s="3">
        <v>30.6</v>
      </c>
      <c r="M2" s="3">
        <v>32.6</v>
      </c>
      <c r="N2" s="3">
        <v>32</v>
      </c>
      <c r="O2" s="3">
        <v>31</v>
      </c>
      <c r="P2" s="3">
        <v>30.2</v>
      </c>
      <c r="Q2" s="3"/>
    </row>
    <row r="3" spans="1:17" ht="12.75">
      <c r="A3">
        <v>14</v>
      </c>
      <c r="B3" t="s">
        <v>11</v>
      </c>
      <c r="C3" t="s">
        <v>3</v>
      </c>
      <c r="D3" s="3">
        <v>31.5</v>
      </c>
      <c r="E3" s="3">
        <v>30.6</v>
      </c>
      <c r="F3" s="3">
        <v>29.5</v>
      </c>
      <c r="G3" s="3">
        <v>27.3</v>
      </c>
      <c r="H3" s="3">
        <v>25</v>
      </c>
      <c r="I3" s="3">
        <v>23.1</v>
      </c>
      <c r="J3" s="3">
        <v>24.9</v>
      </c>
      <c r="K3" s="3">
        <v>27.4</v>
      </c>
      <c r="L3" s="3">
        <v>29.4</v>
      </c>
      <c r="M3" s="3">
        <v>31.2</v>
      </c>
      <c r="N3" s="3">
        <v>31.5</v>
      </c>
      <c r="O3" s="3">
        <v>31.8</v>
      </c>
      <c r="P3" s="3">
        <v>28.6</v>
      </c>
      <c r="Q3" s="3"/>
    </row>
    <row r="4" spans="1:17" ht="12.75">
      <c r="A4">
        <v>16</v>
      </c>
      <c r="B4" t="s">
        <v>12</v>
      </c>
      <c r="C4" t="s">
        <v>13</v>
      </c>
      <c r="D4" s="3">
        <v>33.1</v>
      </c>
      <c r="E4" s="3">
        <v>32.8</v>
      </c>
      <c r="F4" s="3">
        <v>32.7</v>
      </c>
      <c r="G4" s="3">
        <v>32.3</v>
      </c>
      <c r="H4" s="3">
        <v>30.4</v>
      </c>
      <c r="I4" s="3">
        <v>29.1</v>
      </c>
      <c r="J4" s="3">
        <v>29.3</v>
      </c>
      <c r="K4" s="3">
        <v>30.8</v>
      </c>
      <c r="L4" s="3">
        <v>31.8</v>
      </c>
      <c r="M4" s="3">
        <v>32.9</v>
      </c>
      <c r="N4" s="3">
        <v>32.2</v>
      </c>
      <c r="O4" s="3">
        <v>33.21</v>
      </c>
      <c r="P4" s="3">
        <v>31.7</v>
      </c>
      <c r="Q4" s="3"/>
    </row>
    <row r="5" spans="1:17" ht="12.75">
      <c r="A5">
        <v>17</v>
      </c>
      <c r="B5" t="s">
        <v>14</v>
      </c>
      <c r="C5" t="s">
        <v>15</v>
      </c>
      <c r="D5" s="3">
        <v>24.8</v>
      </c>
      <c r="E5" s="3">
        <v>24.6</v>
      </c>
      <c r="F5" s="3">
        <v>24.3</v>
      </c>
      <c r="G5" s="3">
        <v>23.3</v>
      </c>
      <c r="H5" s="3">
        <v>23.3</v>
      </c>
      <c r="I5" s="3">
        <v>22.6</v>
      </c>
      <c r="J5" s="3">
        <v>22</v>
      </c>
      <c r="K5" s="3">
        <v>22.3</v>
      </c>
      <c r="L5" s="3">
        <v>23.1</v>
      </c>
      <c r="M5" s="3">
        <v>24.7</v>
      </c>
      <c r="N5" s="3">
        <v>24.7</v>
      </c>
      <c r="O5" s="3">
        <v>25.2</v>
      </c>
      <c r="P5" s="3">
        <v>23.7</v>
      </c>
      <c r="Q5" s="3"/>
    </row>
    <row r="6" spans="1:17" ht="12.75">
      <c r="A6">
        <v>18</v>
      </c>
      <c r="B6" t="s">
        <v>16</v>
      </c>
      <c r="C6" t="s">
        <v>17</v>
      </c>
      <c r="D6" s="3">
        <v>30.2</v>
      </c>
      <c r="E6" s="3">
        <v>29.8</v>
      </c>
      <c r="F6" s="3">
        <v>29.8</v>
      </c>
      <c r="G6" s="3">
        <v>29</v>
      </c>
      <c r="H6" s="3">
        <v>27.6</v>
      </c>
      <c r="I6" s="3">
        <v>26.7</v>
      </c>
      <c r="J6" s="3">
        <v>27.2</v>
      </c>
      <c r="K6" s="3">
        <v>27.5</v>
      </c>
      <c r="L6" s="3">
        <v>30.6</v>
      </c>
      <c r="M6" s="3">
        <v>31</v>
      </c>
      <c r="N6" s="3">
        <v>31.1</v>
      </c>
      <c r="O6" s="3">
        <v>30.5</v>
      </c>
      <c r="P6" s="3">
        <v>29.2</v>
      </c>
      <c r="Q6" s="3"/>
    </row>
    <row r="7" spans="1:17" ht="12.75">
      <c r="A7">
        <v>24</v>
      </c>
      <c r="B7" t="s">
        <v>18</v>
      </c>
      <c r="C7" t="s">
        <v>10</v>
      </c>
      <c r="D7">
        <v>31.4</v>
      </c>
      <c r="E7">
        <v>32.1</v>
      </c>
      <c r="F7">
        <v>31.9</v>
      </c>
      <c r="G7">
        <v>30.1</v>
      </c>
      <c r="H7">
        <v>25.6</v>
      </c>
      <c r="I7">
        <v>25.7</v>
      </c>
      <c r="J7">
        <v>26.2</v>
      </c>
      <c r="K7">
        <v>28.2</v>
      </c>
      <c r="L7">
        <v>29.1</v>
      </c>
      <c r="M7">
        <v>31.8</v>
      </c>
      <c r="N7">
        <v>32.7</v>
      </c>
      <c r="O7">
        <v>30.5</v>
      </c>
      <c r="P7">
        <v>29.6</v>
      </c>
      <c r="Q7" s="3"/>
    </row>
    <row r="8" spans="1:17" ht="12.75">
      <c r="A8">
        <v>26</v>
      </c>
      <c r="B8" t="s">
        <v>19</v>
      </c>
      <c r="C8" t="s">
        <v>5</v>
      </c>
      <c r="D8" s="3">
        <v>31.3</v>
      </c>
      <c r="E8" s="3">
        <v>30.8</v>
      </c>
      <c r="F8" s="3">
        <v>31.1</v>
      </c>
      <c r="G8" s="3">
        <v>29.4</v>
      </c>
      <c r="H8" s="3">
        <v>26.8</v>
      </c>
      <c r="I8" s="3">
        <v>24.6</v>
      </c>
      <c r="J8" s="3">
        <v>25.6</v>
      </c>
      <c r="K8" s="3">
        <v>28.3</v>
      </c>
      <c r="L8" s="3">
        <v>29.3</v>
      </c>
      <c r="M8" s="3">
        <v>31.3</v>
      </c>
      <c r="N8" s="3">
        <v>31.5</v>
      </c>
      <c r="O8" s="3">
        <v>31.1</v>
      </c>
      <c r="P8" s="3">
        <v>29.2</v>
      </c>
      <c r="Q8" s="3"/>
    </row>
    <row r="9" spans="1:17" ht="12.75">
      <c r="A9">
        <v>28</v>
      </c>
      <c r="B9" t="s">
        <v>21</v>
      </c>
      <c r="C9" t="s">
        <v>5</v>
      </c>
      <c r="D9" s="3">
        <v>30.4</v>
      </c>
      <c r="E9" s="3">
        <v>30.5</v>
      </c>
      <c r="F9" s="3">
        <v>30.1</v>
      </c>
      <c r="G9" s="3">
        <v>28.5</v>
      </c>
      <c r="H9" s="3">
        <v>26</v>
      </c>
      <c r="I9" s="3">
        <v>23.9</v>
      </c>
      <c r="J9" s="3">
        <v>24.6</v>
      </c>
      <c r="K9" s="3">
        <v>27.4</v>
      </c>
      <c r="L9" s="3">
        <v>29.2</v>
      </c>
      <c r="M9" s="3">
        <v>30.5</v>
      </c>
      <c r="N9" s="3">
        <v>30.8</v>
      </c>
      <c r="O9" s="3">
        <v>30.8</v>
      </c>
      <c r="P9" s="3">
        <v>28.6</v>
      </c>
      <c r="Q9" s="3"/>
    </row>
    <row r="10" spans="1:17" ht="12.75">
      <c r="A10">
        <v>44</v>
      </c>
      <c r="B10" t="s">
        <v>22</v>
      </c>
      <c r="C10" t="s">
        <v>8</v>
      </c>
      <c r="D10" s="3">
        <v>28.6</v>
      </c>
      <c r="E10" s="3">
        <v>28.5</v>
      </c>
      <c r="F10" s="3">
        <v>28.4</v>
      </c>
      <c r="G10" s="3">
        <v>27.1</v>
      </c>
      <c r="H10" s="3">
        <v>25.7</v>
      </c>
      <c r="I10" s="3">
        <v>24.2</v>
      </c>
      <c r="J10" s="3">
        <v>24.4</v>
      </c>
      <c r="K10" s="3">
        <v>25.7</v>
      </c>
      <c r="L10" s="3">
        <v>27.1</v>
      </c>
      <c r="M10" s="3">
        <v>28.1</v>
      </c>
      <c r="N10" s="3">
        <v>28.7</v>
      </c>
      <c r="O10" s="3">
        <v>29</v>
      </c>
      <c r="P10" s="3">
        <v>27.1</v>
      </c>
      <c r="Q10" s="3"/>
    </row>
    <row r="11" spans="1:17" ht="12.75">
      <c r="A11">
        <v>47</v>
      </c>
      <c r="B11" t="s">
        <v>23</v>
      </c>
      <c r="C11" t="s">
        <v>24</v>
      </c>
      <c r="D11" s="3">
        <v>31.8</v>
      </c>
      <c r="E11" s="3">
        <v>31.7</v>
      </c>
      <c r="F11" s="3">
        <v>31.7</v>
      </c>
      <c r="G11" s="3">
        <v>30</v>
      </c>
      <c r="H11" s="3">
        <v>27</v>
      </c>
      <c r="I11" s="3">
        <v>25.5</v>
      </c>
      <c r="J11" s="3">
        <v>26.5</v>
      </c>
      <c r="K11" s="3">
        <v>28.9</v>
      </c>
      <c r="L11" s="3">
        <v>29.6</v>
      </c>
      <c r="M11" s="3">
        <v>31.9</v>
      </c>
      <c r="N11" s="3">
        <v>32.6</v>
      </c>
      <c r="O11" s="3">
        <v>32.4</v>
      </c>
      <c r="P11" s="3">
        <v>30</v>
      </c>
      <c r="Q11" s="3"/>
    </row>
    <row r="12" spans="1:17" ht="12.75">
      <c r="A12">
        <v>51</v>
      </c>
      <c r="B12" t="s">
        <v>25</v>
      </c>
      <c r="C12" t="s">
        <v>4</v>
      </c>
      <c r="D12" s="3">
        <v>33.5</v>
      </c>
      <c r="E12" s="3">
        <v>33.3</v>
      </c>
      <c r="F12" s="3">
        <v>33.3</v>
      </c>
      <c r="G12" s="3">
        <v>32.6</v>
      </c>
      <c r="H12" s="3">
        <v>31.6</v>
      </c>
      <c r="I12" s="3">
        <v>29.3</v>
      </c>
      <c r="J12" s="3">
        <v>30.4</v>
      </c>
      <c r="K12" s="3">
        <v>31.5</v>
      </c>
      <c r="L12" s="3">
        <v>34.3</v>
      </c>
      <c r="M12" s="3">
        <v>33.9</v>
      </c>
      <c r="N12" s="3">
        <v>34.2</v>
      </c>
      <c r="O12" s="3">
        <v>34</v>
      </c>
      <c r="P12" s="3">
        <v>32.7</v>
      </c>
      <c r="Q12" s="3"/>
    </row>
    <row r="13" spans="1:17" ht="12.75">
      <c r="A13">
        <v>52</v>
      </c>
      <c r="B13" t="s">
        <v>26</v>
      </c>
      <c r="C13" t="s">
        <v>4</v>
      </c>
      <c r="D13">
        <v>32.5</v>
      </c>
      <c r="E13">
        <v>32.5</v>
      </c>
      <c r="F13">
        <v>32.2</v>
      </c>
      <c r="G13">
        <v>31.5</v>
      </c>
      <c r="H13">
        <v>28.7</v>
      </c>
      <c r="I13">
        <v>27.9</v>
      </c>
      <c r="J13">
        <v>28.3</v>
      </c>
      <c r="K13">
        <v>30</v>
      </c>
      <c r="L13">
        <v>33.9</v>
      </c>
      <c r="M13">
        <v>33.3</v>
      </c>
      <c r="N13">
        <v>33.5</v>
      </c>
      <c r="O13">
        <v>32.2</v>
      </c>
      <c r="P13">
        <v>31.4</v>
      </c>
      <c r="Q13" s="3"/>
    </row>
    <row r="14" spans="1:17" ht="12.75">
      <c r="A14">
        <v>57</v>
      </c>
      <c r="B14" t="s">
        <v>27</v>
      </c>
      <c r="C14" t="s">
        <v>20</v>
      </c>
      <c r="D14" s="3">
        <v>27.6</v>
      </c>
      <c r="E14" s="3">
        <v>25</v>
      </c>
      <c r="F14" s="3">
        <v>25.9</v>
      </c>
      <c r="G14" s="3">
        <v>23</v>
      </c>
      <c r="H14" s="3">
        <v>23.4</v>
      </c>
      <c r="I14" s="3">
        <v>21.9</v>
      </c>
      <c r="J14" s="3">
        <v>20.8</v>
      </c>
      <c r="K14" s="3">
        <v>22</v>
      </c>
      <c r="L14" s="3">
        <v>24.3</v>
      </c>
      <c r="M14" s="3">
        <v>25.5</v>
      </c>
      <c r="N14" s="3">
        <v>27.5</v>
      </c>
      <c r="O14" s="3">
        <v>28</v>
      </c>
      <c r="P14" s="3">
        <v>24.6</v>
      </c>
      <c r="Q14" s="3"/>
    </row>
    <row r="15" spans="1:17" ht="12.75">
      <c r="A15">
        <v>59</v>
      </c>
      <c r="B15" t="s">
        <v>28</v>
      </c>
      <c r="C15" t="s">
        <v>29</v>
      </c>
      <c r="D15" s="3">
        <v>33</v>
      </c>
      <c r="E15" s="3">
        <v>32.4</v>
      </c>
      <c r="F15" s="3">
        <v>32.3</v>
      </c>
      <c r="G15" s="3">
        <v>30.7</v>
      </c>
      <c r="H15" s="3">
        <v>26.9</v>
      </c>
      <c r="I15" s="3">
        <v>26.7</v>
      </c>
      <c r="J15" s="3">
        <v>26.5</v>
      </c>
      <c r="K15" s="3">
        <v>28.1</v>
      </c>
      <c r="L15" s="3">
        <v>29.9</v>
      </c>
      <c r="M15" s="3">
        <v>32.5</v>
      </c>
      <c r="N15" s="3">
        <v>32.6</v>
      </c>
      <c r="O15" s="3">
        <v>32.6</v>
      </c>
      <c r="P15" s="3">
        <v>30.3</v>
      </c>
      <c r="Q15" s="3"/>
    </row>
    <row r="16" spans="1:17" ht="12.75">
      <c r="A16">
        <v>63</v>
      </c>
      <c r="B16" t="s">
        <v>30</v>
      </c>
      <c r="C16" t="s">
        <v>3</v>
      </c>
      <c r="D16" s="6">
        <v>33</v>
      </c>
      <c r="E16" s="6">
        <v>32.9</v>
      </c>
      <c r="F16" s="6">
        <v>31.8</v>
      </c>
      <c r="G16" s="6">
        <v>29.8</v>
      </c>
      <c r="H16" s="6">
        <v>27.5</v>
      </c>
      <c r="I16" s="6">
        <v>26.4</v>
      </c>
      <c r="J16" s="6">
        <v>28.7</v>
      </c>
      <c r="K16" s="6">
        <v>29.6</v>
      </c>
      <c r="L16" s="6">
        <v>32.3</v>
      </c>
      <c r="M16" s="6">
        <v>34.3</v>
      </c>
      <c r="N16" s="6">
        <v>34.2</v>
      </c>
      <c r="O16" s="6">
        <v>33.6</v>
      </c>
      <c r="P16" s="6">
        <v>31.2</v>
      </c>
      <c r="Q16" s="3"/>
    </row>
    <row r="17" spans="1:17" ht="12.75">
      <c r="A17">
        <v>66</v>
      </c>
      <c r="B17" t="s">
        <v>31</v>
      </c>
      <c r="C17" t="s">
        <v>13</v>
      </c>
      <c r="D17" s="6">
        <v>32.9</v>
      </c>
      <c r="E17" s="6">
        <v>32.8</v>
      </c>
      <c r="F17" s="6">
        <v>32.2</v>
      </c>
      <c r="G17" s="6">
        <v>30.5</v>
      </c>
      <c r="H17" s="6">
        <v>28.7</v>
      </c>
      <c r="I17" s="6">
        <v>27.3</v>
      </c>
      <c r="J17" s="6">
        <v>28.2</v>
      </c>
      <c r="K17" s="6">
        <v>30.7</v>
      </c>
      <c r="L17" s="6">
        <v>31.3</v>
      </c>
      <c r="M17" s="6">
        <v>33.3</v>
      </c>
      <c r="N17" s="6">
        <v>33</v>
      </c>
      <c r="O17" s="6">
        <v>32.6</v>
      </c>
      <c r="P17" s="6">
        <v>31.1</v>
      </c>
      <c r="Q17" s="3"/>
    </row>
    <row r="18" spans="1:18" ht="12.75">
      <c r="A18">
        <v>68</v>
      </c>
      <c r="B18" t="s">
        <v>32</v>
      </c>
      <c r="C18" t="s">
        <v>24</v>
      </c>
      <c r="D18" s="3">
        <v>30.4</v>
      </c>
      <c r="E18" s="3">
        <v>30.5</v>
      </c>
      <c r="F18" s="3">
        <v>30.5</v>
      </c>
      <c r="G18" s="3">
        <v>29.1</v>
      </c>
      <c r="H18" s="3">
        <v>27.1</v>
      </c>
      <c r="I18" s="3">
        <v>25.3</v>
      </c>
      <c r="J18" s="3">
        <v>26</v>
      </c>
      <c r="K18" s="3">
        <v>28.5</v>
      </c>
      <c r="L18" s="3">
        <v>30.2</v>
      </c>
      <c r="M18" s="3">
        <v>31</v>
      </c>
      <c r="N18" s="3">
        <v>31.2</v>
      </c>
      <c r="O18" s="3">
        <v>30.9</v>
      </c>
      <c r="P18" s="3">
        <v>29.2</v>
      </c>
      <c r="Q18" s="3"/>
      <c r="R18" s="4"/>
    </row>
    <row r="19" spans="1:17" ht="12.75">
      <c r="A19">
        <v>69</v>
      </c>
      <c r="B19" t="s">
        <v>33</v>
      </c>
      <c r="C19" t="s">
        <v>3</v>
      </c>
      <c r="D19" s="3">
        <v>32.5</v>
      </c>
      <c r="E19" s="3">
        <v>32</v>
      </c>
      <c r="F19" s="3">
        <v>31.4</v>
      </c>
      <c r="G19" s="3">
        <v>28.6</v>
      </c>
      <c r="H19" s="3">
        <v>25.8</v>
      </c>
      <c r="I19" s="3">
        <v>24.4</v>
      </c>
      <c r="J19" s="3">
        <v>25.5</v>
      </c>
      <c r="K19" s="3">
        <v>28.8</v>
      </c>
      <c r="L19" s="3">
        <v>30.3</v>
      </c>
      <c r="M19" s="3">
        <v>33.3</v>
      </c>
      <c r="N19" s="3">
        <v>33.5</v>
      </c>
      <c r="O19" s="3">
        <v>33.2</v>
      </c>
      <c r="P19" s="3">
        <v>29.9</v>
      </c>
      <c r="Q19" s="3"/>
    </row>
    <row r="20" spans="1:17" ht="12.75">
      <c r="A20">
        <v>70</v>
      </c>
      <c r="B20" t="s">
        <v>34</v>
      </c>
      <c r="C20" t="s">
        <v>20</v>
      </c>
      <c r="D20" s="3">
        <v>21.8</v>
      </c>
      <c r="E20" s="3">
        <v>21.1</v>
      </c>
      <c r="F20" s="3">
        <v>21.7</v>
      </c>
      <c r="G20" s="3">
        <v>21.3</v>
      </c>
      <c r="H20" s="3">
        <v>20.9</v>
      </c>
      <c r="I20" s="3">
        <v>20.4</v>
      </c>
      <c r="J20" s="3">
        <v>20.3</v>
      </c>
      <c r="K20" s="3">
        <v>21.1</v>
      </c>
      <c r="L20" s="3">
        <v>21.9</v>
      </c>
      <c r="M20" s="3">
        <v>22.6</v>
      </c>
      <c r="N20" s="3">
        <v>22.4</v>
      </c>
      <c r="O20" s="3">
        <v>22.7</v>
      </c>
      <c r="P20" s="3">
        <v>21.5</v>
      </c>
      <c r="Q20" s="3"/>
    </row>
    <row r="21" spans="1:17" ht="12.75">
      <c r="A21">
        <v>75</v>
      </c>
      <c r="B21" t="s">
        <v>37</v>
      </c>
      <c r="C21" t="s">
        <v>9</v>
      </c>
      <c r="D21" s="3">
        <v>29</v>
      </c>
      <c r="E21" s="3">
        <v>29.1</v>
      </c>
      <c r="F21" s="3">
        <v>29.1</v>
      </c>
      <c r="G21" s="3">
        <v>27.9</v>
      </c>
      <c r="H21" s="3">
        <v>26.7</v>
      </c>
      <c r="I21" s="3">
        <v>24.7</v>
      </c>
      <c r="J21" s="3">
        <v>25.7</v>
      </c>
      <c r="K21" s="3">
        <v>28</v>
      </c>
      <c r="L21" s="3">
        <v>28.5</v>
      </c>
      <c r="M21" s="3">
        <v>30.5</v>
      </c>
      <c r="N21" s="3">
        <v>29.6</v>
      </c>
      <c r="O21" s="3">
        <v>27.1</v>
      </c>
      <c r="P21" s="3">
        <v>28</v>
      </c>
      <c r="Q21" s="3"/>
    </row>
    <row r="22" spans="1:17" ht="12.75">
      <c r="A22">
        <v>76</v>
      </c>
      <c r="B22" t="s">
        <v>38</v>
      </c>
      <c r="C22" t="s">
        <v>36</v>
      </c>
      <c r="D22" s="3">
        <v>30.6</v>
      </c>
      <c r="E22" s="3">
        <v>30.6</v>
      </c>
      <c r="F22" s="3">
        <v>30.7</v>
      </c>
      <c r="G22" s="3">
        <v>30</v>
      </c>
      <c r="H22" s="3">
        <v>28.1</v>
      </c>
      <c r="I22" s="3">
        <v>27.4</v>
      </c>
      <c r="J22" s="3">
        <v>28</v>
      </c>
      <c r="K22" s="3">
        <v>30.2</v>
      </c>
      <c r="L22" s="3">
        <v>30.8</v>
      </c>
      <c r="M22" s="3">
        <v>32.7</v>
      </c>
      <c r="N22" s="3">
        <v>31.6</v>
      </c>
      <c r="O22" s="3">
        <v>30.8</v>
      </c>
      <c r="P22" s="3">
        <v>30.1</v>
      </c>
      <c r="Q22" s="3"/>
    </row>
    <row r="23" spans="1:17" ht="12.75">
      <c r="A23">
        <v>77</v>
      </c>
      <c r="B23" t="s">
        <v>39</v>
      </c>
      <c r="C23" t="s">
        <v>13</v>
      </c>
      <c r="D23" s="3">
        <v>31.8</v>
      </c>
      <c r="E23" s="3">
        <v>31.5</v>
      </c>
      <c r="F23" s="3">
        <v>31</v>
      </c>
      <c r="G23" s="3">
        <v>29.9</v>
      </c>
      <c r="H23" s="3">
        <v>28.6</v>
      </c>
      <c r="I23" s="3">
        <v>27.4</v>
      </c>
      <c r="J23" s="3">
        <v>28.5</v>
      </c>
      <c r="K23" s="3">
        <v>30.6</v>
      </c>
      <c r="L23" s="3">
        <v>32.1</v>
      </c>
      <c r="M23" s="3">
        <v>33.2</v>
      </c>
      <c r="N23" s="3">
        <v>32.6</v>
      </c>
      <c r="O23" s="3">
        <v>32</v>
      </c>
      <c r="P23" s="3">
        <v>30.8</v>
      </c>
      <c r="Q23" s="3"/>
    </row>
    <row r="24" spans="1:17" ht="12.75">
      <c r="A24">
        <v>78</v>
      </c>
      <c r="B24" t="s">
        <v>40</v>
      </c>
      <c r="C24" t="s">
        <v>41</v>
      </c>
      <c r="D24" s="3">
        <v>35.9</v>
      </c>
      <c r="E24" s="3">
        <v>35.5</v>
      </c>
      <c r="F24" s="3">
        <v>35.5</v>
      </c>
      <c r="G24" s="3">
        <v>35.2</v>
      </c>
      <c r="H24" s="3">
        <v>34</v>
      </c>
      <c r="I24" s="3">
        <v>32.9</v>
      </c>
      <c r="J24" s="3">
        <v>34</v>
      </c>
      <c r="K24" s="3">
        <v>36.3</v>
      </c>
      <c r="L24" s="3">
        <v>37.3</v>
      </c>
      <c r="M24" s="3">
        <v>37.4</v>
      </c>
      <c r="N24" s="3">
        <v>37.7</v>
      </c>
      <c r="O24" s="3">
        <v>36.4</v>
      </c>
      <c r="P24" s="3">
        <v>35.7</v>
      </c>
      <c r="Q24" s="3"/>
    </row>
    <row r="25" spans="1:17" ht="12.75">
      <c r="A25">
        <v>79</v>
      </c>
      <c r="B25" t="s">
        <v>42</v>
      </c>
      <c r="C25" t="s">
        <v>10</v>
      </c>
      <c r="D25" s="3">
        <v>30.9</v>
      </c>
      <c r="E25" s="3">
        <v>30.8</v>
      </c>
      <c r="F25" s="3">
        <v>29.3</v>
      </c>
      <c r="G25" s="3">
        <v>30</v>
      </c>
      <c r="H25" s="3">
        <v>27.4</v>
      </c>
      <c r="I25" s="3">
        <v>26.2</v>
      </c>
      <c r="J25" s="3">
        <v>26.2</v>
      </c>
      <c r="K25" s="3">
        <v>28.7</v>
      </c>
      <c r="L25" s="3">
        <v>29.7</v>
      </c>
      <c r="M25" s="3">
        <v>31</v>
      </c>
      <c r="N25" s="3">
        <v>31.5</v>
      </c>
      <c r="O25" s="3">
        <v>31</v>
      </c>
      <c r="P25" s="3">
        <v>29.4</v>
      </c>
      <c r="Q25" s="3"/>
    </row>
    <row r="26" spans="1:16" ht="12.75">
      <c r="A26">
        <v>80</v>
      </c>
      <c r="B26" t="s">
        <v>43</v>
      </c>
      <c r="C26" t="s">
        <v>9</v>
      </c>
      <c r="D26" s="3">
        <v>32.1</v>
      </c>
      <c r="E26" s="3">
        <v>31.8</v>
      </c>
      <c r="F26" s="3">
        <v>32</v>
      </c>
      <c r="G26" s="3">
        <v>30.7</v>
      </c>
      <c r="H26" s="3">
        <v>28.7</v>
      </c>
      <c r="I26" s="3">
        <v>26.9</v>
      </c>
      <c r="J26" s="3">
        <v>28.3</v>
      </c>
      <c r="K26" s="3">
        <v>30.2</v>
      </c>
      <c r="L26" s="3">
        <v>31.4</v>
      </c>
      <c r="M26" s="3">
        <v>33</v>
      </c>
      <c r="N26" s="3">
        <v>32.1</v>
      </c>
      <c r="O26" s="3">
        <v>32</v>
      </c>
      <c r="P26" s="3">
        <v>30.8</v>
      </c>
    </row>
    <row r="27" spans="1:17" ht="12.75">
      <c r="A27" s="4">
        <v>81</v>
      </c>
      <c r="B27" t="s">
        <v>44</v>
      </c>
      <c r="C27" t="s">
        <v>24</v>
      </c>
      <c r="D27" s="3">
        <v>31.3</v>
      </c>
      <c r="E27" s="3">
        <v>31.8</v>
      </c>
      <c r="F27" s="3">
        <v>32</v>
      </c>
      <c r="G27" s="3">
        <v>32</v>
      </c>
      <c r="H27" s="3">
        <v>30.1</v>
      </c>
      <c r="I27" s="3">
        <v>28.9</v>
      </c>
      <c r="J27" s="3">
        <v>27</v>
      </c>
      <c r="K27" s="3">
        <v>28.6</v>
      </c>
      <c r="L27" s="3">
        <v>30.4</v>
      </c>
      <c r="M27" s="3">
        <v>32.5</v>
      </c>
      <c r="N27" s="3">
        <v>31.8</v>
      </c>
      <c r="O27" s="3">
        <v>31.5</v>
      </c>
      <c r="P27" s="3">
        <v>30.7</v>
      </c>
      <c r="Q27" s="3"/>
    </row>
    <row r="28" spans="1:17" ht="12.75">
      <c r="A28">
        <v>84</v>
      </c>
      <c r="B28" t="s">
        <v>45</v>
      </c>
      <c r="C28" t="s">
        <v>13</v>
      </c>
      <c r="D28" s="3">
        <v>28.5</v>
      </c>
      <c r="E28" s="3">
        <v>28.5</v>
      </c>
      <c r="F28" s="3">
        <v>27.7</v>
      </c>
      <c r="G28" s="3">
        <v>25.8</v>
      </c>
      <c r="H28" s="3">
        <v>21.9</v>
      </c>
      <c r="I28" s="3">
        <v>21.8</v>
      </c>
      <c r="J28" s="3">
        <v>22.5</v>
      </c>
      <c r="K28" s="3">
        <v>24.8</v>
      </c>
      <c r="L28" s="3">
        <v>26</v>
      </c>
      <c r="M28" s="3">
        <v>28.4</v>
      </c>
      <c r="N28" s="3">
        <v>27.6</v>
      </c>
      <c r="O28" s="3">
        <v>28.1</v>
      </c>
      <c r="P28" s="3">
        <v>26</v>
      </c>
      <c r="Q28" s="3"/>
    </row>
    <row r="29" spans="1:18" ht="12.75">
      <c r="A29">
        <v>87</v>
      </c>
      <c r="B29" t="s">
        <v>46</v>
      </c>
      <c r="C29" t="s">
        <v>8</v>
      </c>
      <c r="D29" s="3">
        <v>25.7</v>
      </c>
      <c r="E29" s="3">
        <v>25.4</v>
      </c>
      <c r="F29" s="3">
        <v>25.2</v>
      </c>
      <c r="G29" s="3">
        <v>24.2</v>
      </c>
      <c r="H29" s="3">
        <v>23.2</v>
      </c>
      <c r="I29" s="3">
        <v>22.6</v>
      </c>
      <c r="J29" s="3">
        <v>22.1</v>
      </c>
      <c r="K29" s="3">
        <v>22.6</v>
      </c>
      <c r="L29" s="3">
        <v>23</v>
      </c>
      <c r="M29" s="3">
        <v>25</v>
      </c>
      <c r="N29" s="3">
        <v>24.9</v>
      </c>
      <c r="O29" s="3">
        <v>25.6</v>
      </c>
      <c r="P29" s="3">
        <v>24.1</v>
      </c>
      <c r="Q29" s="3"/>
      <c r="R29" s="4"/>
    </row>
    <row r="30" spans="1:17" ht="12.75">
      <c r="A30">
        <v>93</v>
      </c>
      <c r="B30" t="s">
        <v>47</v>
      </c>
      <c r="C30" t="s">
        <v>5</v>
      </c>
      <c r="D30" s="3">
        <v>31</v>
      </c>
      <c r="E30" s="3">
        <v>31</v>
      </c>
      <c r="F30" s="3">
        <v>30.9</v>
      </c>
      <c r="G30" s="3">
        <v>29.4</v>
      </c>
      <c r="H30" s="3">
        <v>26.8</v>
      </c>
      <c r="I30" s="3">
        <v>25</v>
      </c>
      <c r="J30" s="3">
        <v>25.8</v>
      </c>
      <c r="K30" s="3">
        <v>28</v>
      </c>
      <c r="L30" s="3">
        <v>29.5</v>
      </c>
      <c r="M30" s="3">
        <v>31</v>
      </c>
      <c r="N30" s="3">
        <v>31.2</v>
      </c>
      <c r="O30" s="3">
        <v>30.9</v>
      </c>
      <c r="P30" s="3">
        <v>29.2</v>
      </c>
      <c r="Q30" s="3"/>
    </row>
    <row r="31" spans="1:17" ht="12.75">
      <c r="A31">
        <v>95</v>
      </c>
      <c r="B31" t="s">
        <v>20</v>
      </c>
      <c r="C31" t="s">
        <v>20</v>
      </c>
      <c r="D31" s="3">
        <v>23.7</v>
      </c>
      <c r="E31" s="3">
        <v>23.3</v>
      </c>
      <c r="F31" s="3">
        <v>23.3</v>
      </c>
      <c r="G31" s="3">
        <v>22.1</v>
      </c>
      <c r="H31" s="3">
        <v>21.1</v>
      </c>
      <c r="I31" s="3">
        <v>20.3</v>
      </c>
      <c r="J31" s="3">
        <v>20.2</v>
      </c>
      <c r="K31" s="3">
        <v>22</v>
      </c>
      <c r="L31" s="3">
        <v>21.1</v>
      </c>
      <c r="M31" s="3">
        <v>24.1</v>
      </c>
      <c r="N31" s="3">
        <v>23.8</v>
      </c>
      <c r="O31" s="3">
        <v>24.2</v>
      </c>
      <c r="P31" s="3">
        <v>22.4</v>
      </c>
      <c r="Q31" s="3"/>
    </row>
    <row r="32" spans="1:17" ht="12.75">
      <c r="A32">
        <v>98</v>
      </c>
      <c r="B32" t="s">
        <v>48</v>
      </c>
      <c r="C32" t="s">
        <v>4</v>
      </c>
      <c r="D32" s="3">
        <v>30.3</v>
      </c>
      <c r="E32" s="3">
        <v>30.5</v>
      </c>
      <c r="F32" s="3">
        <v>30.4</v>
      </c>
      <c r="G32" s="3">
        <v>28.5</v>
      </c>
      <c r="H32" s="3">
        <v>25.5</v>
      </c>
      <c r="I32" s="3">
        <v>25</v>
      </c>
      <c r="J32" s="3">
        <v>24.7</v>
      </c>
      <c r="K32" s="3">
        <v>27.3</v>
      </c>
      <c r="L32" s="3">
        <v>28.5</v>
      </c>
      <c r="M32" s="3">
        <v>31</v>
      </c>
      <c r="N32" s="3">
        <v>31.2</v>
      </c>
      <c r="O32" s="3">
        <v>30.5</v>
      </c>
      <c r="P32" s="3">
        <v>28.6</v>
      </c>
      <c r="Q32" s="3"/>
    </row>
    <row r="33" spans="4:17" ht="12.7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4:17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4:18" ht="12.75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4:17" ht="12.75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4:17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4:17" ht="12.7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4:17" ht="12.7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4:17" ht="12.7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4:17" ht="12.7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4:17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4:17" ht="12.7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4:17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4:17" ht="12.7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4:17" ht="12.7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4:17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4:17" ht="12.7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4:17" ht="12.7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4:17" ht="12.7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4:17" ht="12.7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4:17" ht="12.7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4:17" ht="12.7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4:17" ht="12.7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4:17" ht="12.75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4:17" ht="12.75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4:17" ht="12.75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4:17" ht="12.75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4:17" ht="12.75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4:17" ht="12.75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4:17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4:17" ht="12.75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4:17" ht="12.75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4:17" ht="12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4:17" ht="12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4:17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4:17" ht="12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4:17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4:17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4:17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4:17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4:17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4:17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4:17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4:17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4:18" ht="12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4"/>
    </row>
    <row r="77" spans="4:17" ht="12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4:17" ht="12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4:17" ht="12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4:17" ht="12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4:17" ht="12.7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4:17" ht="12.7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4:17" ht="12.7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4:17" ht="12.7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4:17" ht="12.7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4:17" ht="12.7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4:17" ht="12.7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4:17" ht="12.7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4:17" ht="12.7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4:17" ht="12.7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4:17" ht="12.7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4:17" ht="12.7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4:17" ht="12.7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4:17" ht="12.7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4:17" ht="12.7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4:17" ht="12.7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4:17" ht="12.7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4:17" ht="12.7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4:17" ht="12.7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4:17" ht="12.7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printOptions/>
  <pageMargins left="0.75" right="0.75" top="1" bottom="1" header="0.5" footer="0.5"/>
  <pageSetup fitToHeight="1" fitToWidth="1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P32" sqref="A2:P3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216</v>
      </c>
    </row>
    <row r="2" spans="1:16" ht="12.75">
      <c r="A2">
        <v>7</v>
      </c>
      <c r="B2" t="s">
        <v>6</v>
      </c>
      <c r="C2" t="s">
        <v>7</v>
      </c>
      <c r="D2">
        <v>257</v>
      </c>
      <c r="E2" s="14">
        <v>0.065</v>
      </c>
      <c r="F2" s="14">
        <v>0.065</v>
      </c>
      <c r="G2" s="14">
        <v>0.065</v>
      </c>
      <c r="H2" s="14">
        <v>0.065</v>
      </c>
      <c r="I2" s="14">
        <v>0.065</v>
      </c>
      <c r="J2" s="14">
        <v>0.065</v>
      </c>
      <c r="K2" s="14">
        <v>0.065</v>
      </c>
      <c r="L2" s="14">
        <v>0.065</v>
      </c>
      <c r="M2" s="14">
        <v>0.065</v>
      </c>
      <c r="N2" s="14">
        <v>0.065</v>
      </c>
      <c r="O2" s="14">
        <v>0.065</v>
      </c>
      <c r="P2" s="14">
        <v>0.065</v>
      </c>
    </row>
    <row r="3" spans="1:16" ht="12.75">
      <c r="A3">
        <v>14</v>
      </c>
      <c r="B3" t="s">
        <v>11</v>
      </c>
      <c r="C3" t="s">
        <v>3</v>
      </c>
      <c r="D3">
        <v>810</v>
      </c>
      <c r="E3" s="14">
        <v>0.061</v>
      </c>
      <c r="F3" s="14">
        <v>0.061</v>
      </c>
      <c r="G3" s="14">
        <v>0.061</v>
      </c>
      <c r="H3" s="14">
        <v>0.061</v>
      </c>
      <c r="I3" s="14">
        <v>0.061</v>
      </c>
      <c r="J3" s="14">
        <v>0.061</v>
      </c>
      <c r="K3" s="14">
        <v>0.061</v>
      </c>
      <c r="L3" s="14">
        <v>0.061</v>
      </c>
      <c r="M3" s="14">
        <v>0.061</v>
      </c>
      <c r="N3" s="14">
        <v>0.061</v>
      </c>
      <c r="O3" s="14">
        <v>0.061</v>
      </c>
      <c r="P3" s="14">
        <v>0.061</v>
      </c>
    </row>
    <row r="4" spans="1:16" ht="12.75">
      <c r="A4">
        <v>16</v>
      </c>
      <c r="B4" t="s">
        <v>12</v>
      </c>
      <c r="C4" t="s">
        <v>13</v>
      </c>
      <c r="D4">
        <v>324</v>
      </c>
      <c r="E4" s="14">
        <v>0.065</v>
      </c>
      <c r="F4" s="14">
        <v>0.065</v>
      </c>
      <c r="G4" s="14">
        <v>0.065</v>
      </c>
      <c r="H4" s="14">
        <v>0.065</v>
      </c>
      <c r="I4" s="14">
        <v>0.065</v>
      </c>
      <c r="J4" s="14">
        <v>0.065</v>
      </c>
      <c r="K4" s="14">
        <v>0.065</v>
      </c>
      <c r="L4" s="14">
        <v>0.065</v>
      </c>
      <c r="M4" s="14">
        <v>0.065</v>
      </c>
      <c r="N4" s="14">
        <v>0.065</v>
      </c>
      <c r="O4" s="14">
        <v>0.065</v>
      </c>
      <c r="P4" s="14">
        <v>0.065</v>
      </c>
    </row>
    <row r="5" spans="1:16" ht="12.75">
      <c r="A5">
        <v>17</v>
      </c>
      <c r="B5" t="s">
        <v>14</v>
      </c>
      <c r="C5" t="s">
        <v>15</v>
      </c>
      <c r="D5">
        <v>1814</v>
      </c>
      <c r="E5" s="14">
        <v>0.054</v>
      </c>
      <c r="F5" s="14">
        <v>0.054</v>
      </c>
      <c r="G5" s="14">
        <v>0.054</v>
      </c>
      <c r="H5" s="14">
        <v>0.054</v>
      </c>
      <c r="I5" s="14">
        <v>0.054</v>
      </c>
      <c r="J5" s="14">
        <v>0.054</v>
      </c>
      <c r="K5" s="14">
        <v>0.054</v>
      </c>
      <c r="L5" s="14">
        <v>0.054</v>
      </c>
      <c r="M5" s="14">
        <v>0.054</v>
      </c>
      <c r="N5" s="14">
        <v>0.054</v>
      </c>
      <c r="O5" s="14">
        <v>0.054</v>
      </c>
      <c r="P5" s="14">
        <v>0.054</v>
      </c>
    </row>
    <row r="6" spans="1:16" ht="12.75">
      <c r="A6">
        <v>18</v>
      </c>
      <c r="B6" t="s">
        <v>16</v>
      </c>
      <c r="C6" t="s">
        <v>17</v>
      </c>
      <c r="D6">
        <v>490</v>
      </c>
      <c r="E6" s="14">
        <v>0.064</v>
      </c>
      <c r="F6" s="14">
        <v>0.064</v>
      </c>
      <c r="G6" s="14">
        <v>0.064</v>
      </c>
      <c r="H6" s="14">
        <v>0.064</v>
      </c>
      <c r="I6" s="14">
        <v>0.064</v>
      </c>
      <c r="J6" s="14">
        <v>0.064</v>
      </c>
      <c r="K6" s="14">
        <v>0.064</v>
      </c>
      <c r="L6" s="14">
        <v>0.064</v>
      </c>
      <c r="M6" s="14">
        <v>0.064</v>
      </c>
      <c r="N6" s="14">
        <v>0.064</v>
      </c>
      <c r="O6" s="14">
        <v>0.064</v>
      </c>
      <c r="P6" s="14">
        <v>0.064</v>
      </c>
    </row>
    <row r="7" spans="1:16" ht="12.75">
      <c r="A7">
        <v>24</v>
      </c>
      <c r="B7" t="s">
        <v>18</v>
      </c>
      <c r="C7" t="s">
        <v>10</v>
      </c>
      <c r="D7">
        <v>400</v>
      </c>
      <c r="E7" s="14">
        <v>0.064</v>
      </c>
      <c r="F7" s="14">
        <v>0.064</v>
      </c>
      <c r="G7" s="14">
        <v>0.064</v>
      </c>
      <c r="H7" s="14">
        <v>0.064</v>
      </c>
      <c r="I7" s="14">
        <v>0.064</v>
      </c>
      <c r="J7" s="14">
        <v>0.064</v>
      </c>
      <c r="K7" s="14">
        <v>0.064</v>
      </c>
      <c r="L7" s="14">
        <v>0.064</v>
      </c>
      <c r="M7" s="14">
        <v>0.064</v>
      </c>
      <c r="N7" s="14">
        <v>0.064</v>
      </c>
      <c r="O7" s="14">
        <v>0.064</v>
      </c>
      <c r="P7" s="14">
        <v>0.064</v>
      </c>
    </row>
    <row r="8" spans="1:16" ht="12.75">
      <c r="A8">
        <v>26</v>
      </c>
      <c r="B8" t="s">
        <v>19</v>
      </c>
      <c r="C8" t="s">
        <v>5</v>
      </c>
      <c r="D8">
        <v>398</v>
      </c>
      <c r="E8" s="14">
        <v>0.064</v>
      </c>
      <c r="F8" s="14">
        <v>0.064</v>
      </c>
      <c r="G8" s="14">
        <v>0.064</v>
      </c>
      <c r="H8" s="14">
        <v>0.064</v>
      </c>
      <c r="I8" s="14">
        <v>0.064</v>
      </c>
      <c r="J8" s="14">
        <v>0.064</v>
      </c>
      <c r="K8" s="14">
        <v>0.064</v>
      </c>
      <c r="L8" s="14">
        <v>0.064</v>
      </c>
      <c r="M8" s="14">
        <v>0.064</v>
      </c>
      <c r="N8" s="14">
        <v>0.064</v>
      </c>
      <c r="O8" s="14">
        <v>0.064</v>
      </c>
      <c r="P8" s="14">
        <v>0.064</v>
      </c>
    </row>
    <row r="9" spans="1:16" ht="12.75">
      <c r="A9">
        <v>28</v>
      </c>
      <c r="B9" t="s">
        <v>21</v>
      </c>
      <c r="C9" t="s">
        <v>5</v>
      </c>
      <c r="D9">
        <v>437</v>
      </c>
      <c r="E9" s="14">
        <v>0.064</v>
      </c>
      <c r="F9" s="14">
        <v>0.064</v>
      </c>
      <c r="G9" s="14">
        <v>0.064</v>
      </c>
      <c r="H9" s="14">
        <v>0.064</v>
      </c>
      <c r="I9" s="14">
        <v>0.064</v>
      </c>
      <c r="J9" s="14">
        <v>0.064</v>
      </c>
      <c r="K9" s="14">
        <v>0.064</v>
      </c>
      <c r="L9" s="14">
        <v>0.064</v>
      </c>
      <c r="M9" s="14">
        <v>0.064</v>
      </c>
      <c r="N9" s="14">
        <v>0.064</v>
      </c>
      <c r="O9" s="14">
        <v>0.064</v>
      </c>
      <c r="P9" s="14">
        <v>0.064</v>
      </c>
    </row>
    <row r="10" spans="1:16" ht="12.75">
      <c r="A10">
        <v>44</v>
      </c>
      <c r="B10" t="s">
        <v>22</v>
      </c>
      <c r="C10" t="s">
        <v>8</v>
      </c>
      <c r="D10">
        <v>1350</v>
      </c>
      <c r="E10" s="14">
        <v>0.057</v>
      </c>
      <c r="F10" s="14">
        <v>0.057</v>
      </c>
      <c r="G10" s="14">
        <v>0.057</v>
      </c>
      <c r="H10" s="14">
        <v>0.057</v>
      </c>
      <c r="I10" s="14">
        <v>0.057</v>
      </c>
      <c r="J10" s="14">
        <v>0.057</v>
      </c>
      <c r="K10" s="14">
        <v>0.057</v>
      </c>
      <c r="L10" s="14">
        <v>0.057</v>
      </c>
      <c r="M10" s="14">
        <v>0.057</v>
      </c>
      <c r="N10" s="14">
        <v>0.057</v>
      </c>
      <c r="O10" s="14">
        <v>0.057</v>
      </c>
      <c r="P10" s="14">
        <v>0.057</v>
      </c>
    </row>
    <row r="11" spans="1:16" ht="12.75">
      <c r="A11">
        <v>47</v>
      </c>
      <c r="B11" t="s">
        <v>23</v>
      </c>
      <c r="C11" t="s">
        <v>24</v>
      </c>
      <c r="D11">
        <v>245</v>
      </c>
      <c r="E11" s="14">
        <v>0.066</v>
      </c>
      <c r="F11" s="14">
        <v>0.066</v>
      </c>
      <c r="G11" s="14">
        <v>0.066</v>
      </c>
      <c r="H11" s="14">
        <v>0.066</v>
      </c>
      <c r="I11" s="14">
        <v>0.066</v>
      </c>
      <c r="J11" s="14">
        <v>0.066</v>
      </c>
      <c r="K11" s="14">
        <v>0.066</v>
      </c>
      <c r="L11" s="14">
        <v>0.066</v>
      </c>
      <c r="M11" s="14">
        <v>0.066</v>
      </c>
      <c r="N11" s="14">
        <v>0.066</v>
      </c>
      <c r="O11" s="14">
        <v>0.066</v>
      </c>
      <c r="P11" s="14">
        <v>0.066</v>
      </c>
    </row>
    <row r="12" spans="1:16" ht="12.75">
      <c r="A12">
        <v>51</v>
      </c>
      <c r="B12" t="s">
        <v>25</v>
      </c>
      <c r="C12" t="s">
        <v>4</v>
      </c>
      <c r="D12">
        <v>283</v>
      </c>
      <c r="E12" s="14">
        <v>0.065</v>
      </c>
      <c r="F12" s="14">
        <v>0.065</v>
      </c>
      <c r="G12" s="14">
        <v>0.065</v>
      </c>
      <c r="H12" s="14">
        <v>0.065</v>
      </c>
      <c r="I12" s="14">
        <v>0.065</v>
      </c>
      <c r="J12" s="14">
        <v>0.065</v>
      </c>
      <c r="K12" s="14">
        <v>0.065</v>
      </c>
      <c r="L12" s="14">
        <v>0.065</v>
      </c>
      <c r="M12" s="14">
        <v>0.065</v>
      </c>
      <c r="N12" s="14">
        <v>0.065</v>
      </c>
      <c r="O12" s="14">
        <v>0.065</v>
      </c>
      <c r="P12" s="14">
        <v>0.065</v>
      </c>
    </row>
    <row r="13" spans="1:16" ht="12.75">
      <c r="A13">
        <v>52</v>
      </c>
      <c r="B13" t="s">
        <v>26</v>
      </c>
      <c r="C13" t="s">
        <v>4</v>
      </c>
      <c r="D13">
        <v>300</v>
      </c>
      <c r="E13" s="14">
        <v>0.065</v>
      </c>
      <c r="F13" s="14">
        <v>0.065</v>
      </c>
      <c r="G13" s="14">
        <v>0.065</v>
      </c>
      <c r="H13" s="14">
        <v>0.065</v>
      </c>
      <c r="I13" s="14">
        <v>0.065</v>
      </c>
      <c r="J13" s="14">
        <v>0.065</v>
      </c>
      <c r="K13" s="14">
        <v>0.065</v>
      </c>
      <c r="L13" s="14">
        <v>0.065</v>
      </c>
      <c r="M13" s="14">
        <v>0.065</v>
      </c>
      <c r="N13" s="14">
        <v>0.065</v>
      </c>
      <c r="O13" s="14">
        <v>0.065</v>
      </c>
      <c r="P13" s="14">
        <v>0.065</v>
      </c>
    </row>
    <row r="14" spans="1:16" ht="12.75">
      <c r="A14">
        <v>57</v>
      </c>
      <c r="B14" t="s">
        <v>27</v>
      </c>
      <c r="C14" t="s">
        <v>20</v>
      </c>
      <c r="D14">
        <v>2010</v>
      </c>
      <c r="E14" s="14">
        <v>0.053</v>
      </c>
      <c r="F14" s="14">
        <v>0.053</v>
      </c>
      <c r="G14" s="14">
        <v>0.053</v>
      </c>
      <c r="H14" s="14">
        <v>0.053</v>
      </c>
      <c r="I14" s="14">
        <v>0.053</v>
      </c>
      <c r="J14" s="14">
        <v>0.053</v>
      </c>
      <c r="K14" s="14">
        <v>0.053</v>
      </c>
      <c r="L14" s="14">
        <v>0.053</v>
      </c>
      <c r="M14" s="14">
        <v>0.053</v>
      </c>
      <c r="N14" s="14">
        <v>0.053</v>
      </c>
      <c r="O14" s="14">
        <v>0.053</v>
      </c>
      <c r="P14" s="14">
        <v>0.053</v>
      </c>
    </row>
    <row r="15" spans="1:16" ht="12.75">
      <c r="A15">
        <v>59</v>
      </c>
      <c r="B15" t="s">
        <v>28</v>
      </c>
      <c r="C15" t="s">
        <v>29</v>
      </c>
      <c r="D15">
        <v>152</v>
      </c>
      <c r="E15" s="14">
        <v>0.066</v>
      </c>
      <c r="F15" s="14">
        <v>0.066</v>
      </c>
      <c r="G15" s="14">
        <v>0.066</v>
      </c>
      <c r="H15" s="14">
        <v>0.066</v>
      </c>
      <c r="I15" s="14">
        <v>0.066</v>
      </c>
      <c r="J15" s="14">
        <v>0.066</v>
      </c>
      <c r="K15" s="14">
        <v>0.066</v>
      </c>
      <c r="L15" s="14">
        <v>0.066</v>
      </c>
      <c r="M15" s="14">
        <v>0.066</v>
      </c>
      <c r="N15" s="14">
        <v>0.066</v>
      </c>
      <c r="O15" s="14">
        <v>0.066</v>
      </c>
      <c r="P15" s="14">
        <v>0.066</v>
      </c>
    </row>
    <row r="16" spans="1:16" ht="12.75">
      <c r="A16">
        <v>63</v>
      </c>
      <c r="B16" t="s">
        <v>30</v>
      </c>
      <c r="C16" t="s">
        <v>3</v>
      </c>
      <c r="D16">
        <v>440</v>
      </c>
      <c r="E16" s="14">
        <v>0.064</v>
      </c>
      <c r="F16" s="14">
        <v>0.064</v>
      </c>
      <c r="G16" s="14">
        <v>0.064</v>
      </c>
      <c r="H16" s="14">
        <v>0.064</v>
      </c>
      <c r="I16" s="14">
        <v>0.064</v>
      </c>
      <c r="J16" s="14">
        <v>0.064</v>
      </c>
      <c r="K16" s="14">
        <v>0.064</v>
      </c>
      <c r="L16" s="14">
        <v>0.064</v>
      </c>
      <c r="M16" s="14">
        <v>0.064</v>
      </c>
      <c r="N16" s="14">
        <v>0.064</v>
      </c>
      <c r="O16" s="14">
        <v>0.064</v>
      </c>
      <c r="P16" s="14">
        <v>0.064</v>
      </c>
    </row>
    <row r="17" spans="1:16" ht="12.75">
      <c r="A17">
        <v>66</v>
      </c>
      <c r="B17" t="s">
        <v>31</v>
      </c>
      <c r="C17" t="s">
        <v>13</v>
      </c>
      <c r="D17">
        <v>265</v>
      </c>
      <c r="E17" s="14">
        <v>0.065</v>
      </c>
      <c r="F17" s="14">
        <v>0.065</v>
      </c>
      <c r="G17" s="14">
        <v>0.065</v>
      </c>
      <c r="H17" s="14">
        <v>0.065</v>
      </c>
      <c r="I17" s="14">
        <v>0.065</v>
      </c>
      <c r="J17" s="14">
        <v>0.065</v>
      </c>
      <c r="K17" s="14">
        <v>0.065</v>
      </c>
      <c r="L17" s="14">
        <v>0.065</v>
      </c>
      <c r="M17" s="14">
        <v>0.065</v>
      </c>
      <c r="N17" s="14">
        <v>0.065</v>
      </c>
      <c r="O17" s="14">
        <v>0.065</v>
      </c>
      <c r="P17" s="14">
        <v>0.065</v>
      </c>
    </row>
    <row r="18" spans="1:16" ht="12.75">
      <c r="A18">
        <v>68</v>
      </c>
      <c r="B18" t="s">
        <v>32</v>
      </c>
      <c r="C18" t="s">
        <v>24</v>
      </c>
      <c r="D18">
        <v>320</v>
      </c>
      <c r="E18" s="14">
        <v>0.065</v>
      </c>
      <c r="F18" s="14">
        <v>0.065</v>
      </c>
      <c r="G18" s="14">
        <v>0.065</v>
      </c>
      <c r="H18" s="14">
        <v>0.065</v>
      </c>
      <c r="I18" s="14">
        <v>0.065</v>
      </c>
      <c r="J18" s="14">
        <v>0.065</v>
      </c>
      <c r="K18" s="14">
        <v>0.065</v>
      </c>
      <c r="L18" s="14">
        <v>0.065</v>
      </c>
      <c r="M18" s="14">
        <v>0.065</v>
      </c>
      <c r="N18" s="14">
        <v>0.065</v>
      </c>
      <c r="O18" s="14">
        <v>0.065</v>
      </c>
      <c r="P18" s="14">
        <v>0.065</v>
      </c>
    </row>
    <row r="19" spans="1:16" ht="12.75">
      <c r="A19">
        <v>69</v>
      </c>
      <c r="B19" t="s">
        <v>33</v>
      </c>
      <c r="C19" t="s">
        <v>3</v>
      </c>
      <c r="D19">
        <v>600</v>
      </c>
      <c r="E19" s="14">
        <v>0.063</v>
      </c>
      <c r="F19" s="14">
        <v>0.063</v>
      </c>
      <c r="G19" s="14">
        <v>0.063</v>
      </c>
      <c r="H19" s="14">
        <v>0.063</v>
      </c>
      <c r="I19" s="14">
        <v>0.063</v>
      </c>
      <c r="J19" s="14">
        <v>0.063</v>
      </c>
      <c r="K19" s="14">
        <v>0.063</v>
      </c>
      <c r="L19" s="14">
        <v>0.063</v>
      </c>
      <c r="M19" s="14">
        <v>0.063</v>
      </c>
      <c r="N19" s="14">
        <v>0.063</v>
      </c>
      <c r="O19" s="14">
        <v>0.063</v>
      </c>
      <c r="P19" s="14">
        <v>0.063</v>
      </c>
    </row>
    <row r="20" spans="1:16" ht="12.75">
      <c r="A20">
        <v>70</v>
      </c>
      <c r="B20" t="s">
        <v>34</v>
      </c>
      <c r="C20" t="s">
        <v>20</v>
      </c>
      <c r="D20">
        <v>2400</v>
      </c>
      <c r="E20" s="14">
        <v>0.051</v>
      </c>
      <c r="F20" s="14">
        <v>0.051</v>
      </c>
      <c r="G20" s="14">
        <v>0.051</v>
      </c>
      <c r="H20" s="14">
        <v>0.051</v>
      </c>
      <c r="I20" s="14">
        <v>0.051</v>
      </c>
      <c r="J20" s="14">
        <v>0.051</v>
      </c>
      <c r="K20" s="14">
        <v>0.051</v>
      </c>
      <c r="L20" s="14">
        <v>0.051</v>
      </c>
      <c r="M20" s="14">
        <v>0.051</v>
      </c>
      <c r="N20" s="14">
        <v>0.051</v>
      </c>
      <c r="O20" s="14">
        <v>0.051</v>
      </c>
      <c r="P20" s="14">
        <v>0.051</v>
      </c>
    </row>
    <row r="21" spans="1:16" ht="12.75">
      <c r="A21">
        <v>75</v>
      </c>
      <c r="B21" t="s">
        <v>37</v>
      </c>
      <c r="C21" t="s">
        <v>9</v>
      </c>
      <c r="D21">
        <v>710</v>
      </c>
      <c r="E21" s="14">
        <v>0.062</v>
      </c>
      <c r="F21" s="14">
        <v>0.062</v>
      </c>
      <c r="G21" s="14">
        <v>0.062</v>
      </c>
      <c r="H21" s="14">
        <v>0.062</v>
      </c>
      <c r="I21" s="14">
        <v>0.062</v>
      </c>
      <c r="J21" s="14">
        <v>0.062</v>
      </c>
      <c r="K21" s="14">
        <v>0.062</v>
      </c>
      <c r="L21" s="14">
        <v>0.062</v>
      </c>
      <c r="M21" s="14">
        <v>0.062</v>
      </c>
      <c r="N21" s="14">
        <v>0.062</v>
      </c>
      <c r="O21" s="14">
        <v>0.062</v>
      </c>
      <c r="P21" s="14">
        <v>0.062</v>
      </c>
    </row>
    <row r="22" spans="1:16" ht="12.75">
      <c r="A22">
        <v>76</v>
      </c>
      <c r="B22" t="s">
        <v>38</v>
      </c>
      <c r="C22" t="s">
        <v>36</v>
      </c>
      <c r="D22">
        <v>410</v>
      </c>
      <c r="E22" s="14">
        <v>0.064</v>
      </c>
      <c r="F22" s="14">
        <v>0.064</v>
      </c>
      <c r="G22" s="14">
        <v>0.064</v>
      </c>
      <c r="H22" s="14">
        <v>0.064</v>
      </c>
      <c r="I22" s="14">
        <v>0.064</v>
      </c>
      <c r="J22" s="14">
        <v>0.064</v>
      </c>
      <c r="K22" s="14">
        <v>0.064</v>
      </c>
      <c r="L22" s="14">
        <v>0.064</v>
      </c>
      <c r="M22" s="14">
        <v>0.064</v>
      </c>
      <c r="N22" s="14">
        <v>0.064</v>
      </c>
      <c r="O22" s="14">
        <v>0.064</v>
      </c>
      <c r="P22" s="14">
        <v>0.064</v>
      </c>
    </row>
    <row r="23" spans="1:16" ht="12.75">
      <c r="A23">
        <v>77</v>
      </c>
      <c r="B23" t="s">
        <v>39</v>
      </c>
      <c r="C23" t="s">
        <v>13</v>
      </c>
      <c r="D23">
        <v>280</v>
      </c>
      <c r="E23" s="14">
        <v>0.065</v>
      </c>
      <c r="F23" s="14">
        <v>0.065</v>
      </c>
      <c r="G23" s="14">
        <v>0.065</v>
      </c>
      <c r="H23" s="14">
        <v>0.065</v>
      </c>
      <c r="I23" s="14">
        <v>0.065</v>
      </c>
      <c r="J23" s="14">
        <v>0.065</v>
      </c>
      <c r="K23" s="14">
        <v>0.065</v>
      </c>
      <c r="L23" s="14">
        <v>0.065</v>
      </c>
      <c r="M23" s="14">
        <v>0.065</v>
      </c>
      <c r="N23" s="14">
        <v>0.065</v>
      </c>
      <c r="O23" s="14">
        <v>0.065</v>
      </c>
      <c r="P23" s="14">
        <v>0.065</v>
      </c>
    </row>
    <row r="24" spans="1:16" ht="12.75">
      <c r="A24">
        <v>78</v>
      </c>
      <c r="B24" t="s">
        <v>40</v>
      </c>
      <c r="C24" t="s">
        <v>41</v>
      </c>
      <c r="D24">
        <v>285</v>
      </c>
      <c r="E24" s="14">
        <v>0.065</v>
      </c>
      <c r="F24" s="14">
        <v>0.065</v>
      </c>
      <c r="G24" s="14">
        <v>0.065</v>
      </c>
      <c r="H24" s="14">
        <v>0.065</v>
      </c>
      <c r="I24" s="14">
        <v>0.065</v>
      </c>
      <c r="J24" s="14">
        <v>0.065</v>
      </c>
      <c r="K24" s="14">
        <v>0.065</v>
      </c>
      <c r="L24" s="14">
        <v>0.065</v>
      </c>
      <c r="M24" s="14">
        <v>0.065</v>
      </c>
      <c r="N24" s="14">
        <v>0.065</v>
      </c>
      <c r="O24" s="14">
        <v>0.065</v>
      </c>
      <c r="P24" s="14">
        <v>0.065</v>
      </c>
    </row>
    <row r="25" spans="1:16" ht="12.75">
      <c r="A25">
        <v>79</v>
      </c>
      <c r="B25" t="s">
        <v>42</v>
      </c>
      <c r="C25" t="s">
        <v>10</v>
      </c>
      <c r="D25">
        <v>350</v>
      </c>
      <c r="E25" s="14">
        <v>0.064</v>
      </c>
      <c r="F25" s="14">
        <v>0.064</v>
      </c>
      <c r="G25" s="14">
        <v>0.064</v>
      </c>
      <c r="H25" s="14">
        <v>0.064</v>
      </c>
      <c r="I25" s="14">
        <v>0.064</v>
      </c>
      <c r="J25" s="14">
        <v>0.064</v>
      </c>
      <c r="K25" s="14">
        <v>0.064</v>
      </c>
      <c r="L25" s="14">
        <v>0.064</v>
      </c>
      <c r="M25" s="14">
        <v>0.064</v>
      </c>
      <c r="N25" s="14">
        <v>0.064</v>
      </c>
      <c r="O25" s="14">
        <v>0.064</v>
      </c>
      <c r="P25" s="14">
        <v>0.064</v>
      </c>
    </row>
    <row r="26" spans="1:16" ht="12.75">
      <c r="A26">
        <v>80</v>
      </c>
      <c r="B26" t="s">
        <v>43</v>
      </c>
      <c r="C26" t="s">
        <v>9</v>
      </c>
      <c r="D26">
        <v>305</v>
      </c>
      <c r="E26" s="14">
        <v>0.065</v>
      </c>
      <c r="F26" s="14">
        <v>0.065</v>
      </c>
      <c r="G26" s="14">
        <v>0.065</v>
      </c>
      <c r="H26" s="14">
        <v>0.065</v>
      </c>
      <c r="I26" s="14">
        <v>0.065</v>
      </c>
      <c r="J26" s="14">
        <v>0.065</v>
      </c>
      <c r="K26" s="14">
        <v>0.065</v>
      </c>
      <c r="L26" s="14">
        <v>0.065</v>
      </c>
      <c r="M26" s="14">
        <v>0.065</v>
      </c>
      <c r="N26" s="14">
        <v>0.065</v>
      </c>
      <c r="O26" s="14">
        <v>0.065</v>
      </c>
      <c r="P26" s="14">
        <v>0.065</v>
      </c>
    </row>
    <row r="27" spans="1:16" ht="12.75">
      <c r="A27" s="4">
        <v>81</v>
      </c>
      <c r="B27" t="s">
        <v>44</v>
      </c>
      <c r="C27" t="s">
        <v>24</v>
      </c>
      <c r="D27">
        <v>450</v>
      </c>
      <c r="E27" s="14">
        <v>0.064</v>
      </c>
      <c r="F27" s="14">
        <v>0.064</v>
      </c>
      <c r="G27" s="14">
        <v>0.064</v>
      </c>
      <c r="H27" s="14">
        <v>0.064</v>
      </c>
      <c r="I27" s="14">
        <v>0.064</v>
      </c>
      <c r="J27" s="14">
        <v>0.064</v>
      </c>
      <c r="K27" s="14">
        <v>0.064</v>
      </c>
      <c r="L27" s="14">
        <v>0.064</v>
      </c>
      <c r="M27" s="14">
        <v>0.064</v>
      </c>
      <c r="N27" s="14">
        <v>0.064</v>
      </c>
      <c r="O27" s="14">
        <v>0.064</v>
      </c>
      <c r="P27" s="14">
        <v>0.064</v>
      </c>
    </row>
    <row r="28" spans="1:16" ht="12.75">
      <c r="A28">
        <v>84</v>
      </c>
      <c r="B28" t="s">
        <v>45</v>
      </c>
      <c r="C28" t="s">
        <v>13</v>
      </c>
      <c r="D28">
        <v>624</v>
      </c>
      <c r="E28" s="14">
        <v>0.063</v>
      </c>
      <c r="F28" s="14">
        <v>0.063</v>
      </c>
      <c r="G28" s="14">
        <v>0.063</v>
      </c>
      <c r="H28" s="14">
        <v>0.063</v>
      </c>
      <c r="I28" s="14">
        <v>0.063</v>
      </c>
      <c r="J28" s="14">
        <v>0.063</v>
      </c>
      <c r="K28" s="14">
        <v>0.063</v>
      </c>
      <c r="L28" s="14">
        <v>0.063</v>
      </c>
      <c r="M28" s="14">
        <v>0.063</v>
      </c>
      <c r="N28" s="14">
        <v>0.063</v>
      </c>
      <c r="O28" s="14">
        <v>0.063</v>
      </c>
      <c r="P28" s="14">
        <v>0.063</v>
      </c>
    </row>
    <row r="29" spans="1:16" ht="12.75">
      <c r="A29">
        <v>87</v>
      </c>
      <c r="B29" t="s">
        <v>46</v>
      </c>
      <c r="C29" t="s">
        <v>8</v>
      </c>
      <c r="D29">
        <v>1650</v>
      </c>
      <c r="E29" s="14">
        <v>0.055</v>
      </c>
      <c r="F29" s="14">
        <v>0.055</v>
      </c>
      <c r="G29" s="14">
        <v>0.055</v>
      </c>
      <c r="H29" s="14">
        <v>0.055</v>
      </c>
      <c r="I29" s="14">
        <v>0.055</v>
      </c>
      <c r="J29" s="14">
        <v>0.055</v>
      </c>
      <c r="K29" s="14">
        <v>0.055</v>
      </c>
      <c r="L29" s="14">
        <v>0.055</v>
      </c>
      <c r="M29" s="14">
        <v>0.055</v>
      </c>
      <c r="N29" s="14">
        <v>0.055</v>
      </c>
      <c r="O29" s="14">
        <v>0.055</v>
      </c>
      <c r="P29" s="14">
        <v>0.055</v>
      </c>
    </row>
    <row r="30" spans="1:16" ht="12.75">
      <c r="A30">
        <v>93</v>
      </c>
      <c r="B30" t="s">
        <v>47</v>
      </c>
      <c r="C30" t="s">
        <v>5</v>
      </c>
      <c r="D30">
        <v>416</v>
      </c>
      <c r="E30" s="14">
        <v>0.064</v>
      </c>
      <c r="F30" s="14">
        <v>0.064</v>
      </c>
      <c r="G30" s="14">
        <v>0.064</v>
      </c>
      <c r="H30" s="14">
        <v>0.064</v>
      </c>
      <c r="I30" s="14">
        <v>0.064</v>
      </c>
      <c r="J30" s="14">
        <v>0.064</v>
      </c>
      <c r="K30" s="14">
        <v>0.064</v>
      </c>
      <c r="L30" s="14">
        <v>0.064</v>
      </c>
      <c r="M30" s="14">
        <v>0.064</v>
      </c>
      <c r="N30" s="14">
        <v>0.064</v>
      </c>
      <c r="O30" s="14">
        <v>0.064</v>
      </c>
      <c r="P30" s="14">
        <v>0.064</v>
      </c>
    </row>
    <row r="31" spans="1:16" ht="12.75">
      <c r="A31">
        <v>95</v>
      </c>
      <c r="B31" t="s">
        <v>20</v>
      </c>
      <c r="C31" t="s">
        <v>20</v>
      </c>
      <c r="D31">
        <v>1980</v>
      </c>
      <c r="E31" s="14">
        <v>0.053</v>
      </c>
      <c r="F31" s="14">
        <v>0.053</v>
      </c>
      <c r="G31" s="14">
        <v>0.053</v>
      </c>
      <c r="H31" s="14">
        <v>0.053</v>
      </c>
      <c r="I31" s="14">
        <v>0.053</v>
      </c>
      <c r="J31" s="14">
        <v>0.053</v>
      </c>
      <c r="K31" s="14">
        <v>0.053</v>
      </c>
      <c r="L31" s="14">
        <v>0.053</v>
      </c>
      <c r="M31" s="14">
        <v>0.053</v>
      </c>
      <c r="N31" s="14">
        <v>0.053</v>
      </c>
      <c r="O31" s="14">
        <v>0.053</v>
      </c>
      <c r="P31" s="14">
        <v>0.053</v>
      </c>
    </row>
    <row r="32" spans="1:16" ht="12.75">
      <c r="A32">
        <v>98</v>
      </c>
      <c r="B32" t="s">
        <v>48</v>
      </c>
      <c r="C32" t="s">
        <v>4</v>
      </c>
      <c r="D32">
        <v>373</v>
      </c>
      <c r="E32" s="14">
        <v>0.064</v>
      </c>
      <c r="F32" s="14">
        <v>0.064</v>
      </c>
      <c r="G32" s="14">
        <v>0.064</v>
      </c>
      <c r="H32" s="14">
        <v>0.064</v>
      </c>
      <c r="I32" s="14">
        <v>0.064</v>
      </c>
      <c r="J32" s="14">
        <v>0.064</v>
      </c>
      <c r="K32" s="14">
        <v>0.064</v>
      </c>
      <c r="L32" s="14">
        <v>0.064</v>
      </c>
      <c r="M32" s="14">
        <v>0.064</v>
      </c>
      <c r="N32" s="14">
        <v>0.064</v>
      </c>
      <c r="O32" s="14">
        <v>0.064</v>
      </c>
      <c r="P32" s="14">
        <v>0.064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2" sqref="A2:Q3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4" width="5.00390625" style="0" bestFit="1" customWidth="1"/>
    <col min="5" max="5" width="5.00390625" style="4" bestFit="1" customWidth="1"/>
    <col min="6" max="9" width="5.00390625" style="0" bestFit="1" customWidth="1"/>
    <col min="12" max="15" width="5.00390625" style="0" bestFit="1" customWidth="1"/>
    <col min="16" max="16" width="7.28125" style="0" bestFit="1" customWidth="1"/>
  </cols>
  <sheetData>
    <row r="1" spans="1:16" ht="12.75">
      <c r="A1" s="1" t="s">
        <v>0</v>
      </c>
      <c r="B1" s="1" t="s">
        <v>1</v>
      </c>
      <c r="C1" s="1" t="s">
        <v>2</v>
      </c>
      <c r="D1" s="2" t="s">
        <v>214</v>
      </c>
      <c r="E1" s="2" t="s">
        <v>215</v>
      </c>
      <c r="F1" s="2"/>
      <c r="G1" s="2"/>
      <c r="H1" s="2"/>
      <c r="I1" s="2"/>
      <c r="L1" s="2"/>
      <c r="M1" s="2"/>
      <c r="N1" s="2"/>
      <c r="O1" s="2"/>
      <c r="P1" s="2"/>
    </row>
    <row r="2" spans="1:17" ht="12.75">
      <c r="A2">
        <v>7</v>
      </c>
      <c r="B2" t="s">
        <v>6</v>
      </c>
      <c r="C2" t="s">
        <v>7</v>
      </c>
      <c r="D2" s="3">
        <v>63.19396666666666</v>
      </c>
      <c r="E2" s="4">
        <v>15.890316666666665</v>
      </c>
      <c r="F2" s="13">
        <v>41.1</v>
      </c>
      <c r="G2" s="13">
        <v>39.9</v>
      </c>
      <c r="H2" s="13">
        <v>37.2</v>
      </c>
      <c r="I2" s="13">
        <v>32.8</v>
      </c>
      <c r="J2" s="13">
        <v>28.5</v>
      </c>
      <c r="K2" s="13">
        <v>26.2</v>
      </c>
      <c r="L2" s="13">
        <v>27</v>
      </c>
      <c r="M2" s="13">
        <v>30.6</v>
      </c>
      <c r="N2" s="13">
        <v>35.2</v>
      </c>
      <c r="O2" s="13">
        <v>38.7</v>
      </c>
      <c r="P2" s="13">
        <v>40.6</v>
      </c>
      <c r="Q2" s="13">
        <v>41.2</v>
      </c>
    </row>
    <row r="3" spans="1:17" ht="12.75">
      <c r="A3">
        <v>14</v>
      </c>
      <c r="B3" t="s">
        <v>11</v>
      </c>
      <c r="C3" t="s">
        <v>3</v>
      </c>
      <c r="D3" s="3">
        <v>63.50338888888889</v>
      </c>
      <c r="E3" s="4">
        <v>20.041625000000003</v>
      </c>
      <c r="F3" s="13">
        <v>41.9</v>
      </c>
      <c r="G3" s="13">
        <v>40</v>
      </c>
      <c r="H3" s="13">
        <v>36.6</v>
      </c>
      <c r="I3" s="13">
        <v>31.3</v>
      </c>
      <c r="J3" s="13">
        <v>26.6</v>
      </c>
      <c r="K3" s="13">
        <v>24.1</v>
      </c>
      <c r="L3" s="13">
        <v>25</v>
      </c>
      <c r="M3" s="13">
        <v>28.9</v>
      </c>
      <c r="N3" s="13">
        <v>34.2</v>
      </c>
      <c r="O3" s="13">
        <v>38.6</v>
      </c>
      <c r="P3" s="13">
        <v>41.2</v>
      </c>
      <c r="Q3" s="13">
        <v>42.1</v>
      </c>
    </row>
    <row r="4" spans="1:17" ht="12.75">
      <c r="A4">
        <v>16</v>
      </c>
      <c r="B4" t="s">
        <v>12</v>
      </c>
      <c r="C4" t="s">
        <v>13</v>
      </c>
      <c r="D4" s="3">
        <v>58.99780277777778</v>
      </c>
      <c r="E4" s="4">
        <v>18.60129166666667</v>
      </c>
      <c r="F4" s="13">
        <v>41.5</v>
      </c>
      <c r="G4" s="13">
        <v>40</v>
      </c>
      <c r="H4" s="13">
        <v>37</v>
      </c>
      <c r="I4" s="13">
        <v>32.1</v>
      </c>
      <c r="J4" s="13">
        <v>27.5</v>
      </c>
      <c r="K4" s="13">
        <v>25.1</v>
      </c>
      <c r="L4" s="13">
        <v>26</v>
      </c>
      <c r="M4" s="13">
        <v>29.8</v>
      </c>
      <c r="N4" s="13">
        <v>34.7</v>
      </c>
      <c r="O4" s="13">
        <v>38.7</v>
      </c>
      <c r="P4" s="13">
        <v>40.9</v>
      </c>
      <c r="Q4" s="13">
        <v>41.7</v>
      </c>
    </row>
    <row r="5" spans="1:17" ht="12.75">
      <c r="A5">
        <v>17</v>
      </c>
      <c r="B5" t="s">
        <v>14</v>
      </c>
      <c r="C5" t="s">
        <v>15</v>
      </c>
      <c r="D5" s="3">
        <v>64.88818611111111</v>
      </c>
      <c r="E5" s="4">
        <v>17.881855555555557</v>
      </c>
      <c r="F5" s="13">
        <v>41.5</v>
      </c>
      <c r="G5" s="13">
        <v>40</v>
      </c>
      <c r="H5" s="13">
        <v>37</v>
      </c>
      <c r="I5" s="13">
        <v>32.1</v>
      </c>
      <c r="J5" s="13">
        <v>27.5</v>
      </c>
      <c r="K5" s="13">
        <v>25.1</v>
      </c>
      <c r="L5" s="13">
        <v>26</v>
      </c>
      <c r="M5" s="13">
        <v>29.8</v>
      </c>
      <c r="N5" s="13">
        <v>34.7</v>
      </c>
      <c r="O5" s="13">
        <v>38.7</v>
      </c>
      <c r="P5" s="13">
        <v>40.9</v>
      </c>
      <c r="Q5" s="13">
        <v>41.7</v>
      </c>
    </row>
    <row r="6" spans="1:17" ht="12.75">
      <c r="A6">
        <v>18</v>
      </c>
      <c r="B6" t="s">
        <v>16</v>
      </c>
      <c r="C6" t="s">
        <v>17</v>
      </c>
      <c r="D6" s="3">
        <v>62.03292222222222</v>
      </c>
      <c r="E6" s="4">
        <v>16.11698888888889</v>
      </c>
      <c r="F6" s="13">
        <v>41.1</v>
      </c>
      <c r="G6" s="13">
        <v>39.9</v>
      </c>
      <c r="H6" s="13">
        <v>37.2</v>
      </c>
      <c r="I6" s="13">
        <v>32.8</v>
      </c>
      <c r="J6" s="13">
        <v>28.5</v>
      </c>
      <c r="K6" s="13">
        <v>26.2</v>
      </c>
      <c r="L6" s="13">
        <v>27</v>
      </c>
      <c r="M6" s="13">
        <v>30.6</v>
      </c>
      <c r="N6" s="13">
        <v>35.2</v>
      </c>
      <c r="O6" s="13">
        <v>38.7</v>
      </c>
      <c r="P6" s="13">
        <v>40.6</v>
      </c>
      <c r="Q6" s="13">
        <v>41.2</v>
      </c>
    </row>
    <row r="7" spans="1:17" ht="12.75">
      <c r="A7">
        <v>24</v>
      </c>
      <c r="B7" t="s">
        <v>18</v>
      </c>
      <c r="C7" t="s">
        <v>10</v>
      </c>
      <c r="D7" s="3">
        <v>63.66289444444444</v>
      </c>
      <c r="E7" s="4">
        <v>17.454691666666665</v>
      </c>
      <c r="F7" s="13">
        <v>41.5</v>
      </c>
      <c r="G7" s="13">
        <v>40</v>
      </c>
      <c r="H7" s="13">
        <v>37</v>
      </c>
      <c r="I7" s="13">
        <v>32.1</v>
      </c>
      <c r="J7" s="13">
        <v>27.5</v>
      </c>
      <c r="K7" s="13">
        <v>25.1</v>
      </c>
      <c r="L7" s="13">
        <v>26</v>
      </c>
      <c r="M7" s="13">
        <v>29.8</v>
      </c>
      <c r="N7" s="13">
        <v>34.7</v>
      </c>
      <c r="O7" s="13">
        <v>38.7</v>
      </c>
      <c r="P7" s="13">
        <v>40.9</v>
      </c>
      <c r="Q7" s="13">
        <v>41.7</v>
      </c>
    </row>
    <row r="8" spans="1:17" ht="12.75">
      <c r="A8">
        <v>26</v>
      </c>
      <c r="B8" t="s">
        <v>19</v>
      </c>
      <c r="C8" t="s">
        <v>5</v>
      </c>
      <c r="D8" s="3">
        <v>63.16828333333333</v>
      </c>
      <c r="E8" s="4">
        <v>17.78068611111111</v>
      </c>
      <c r="F8" s="13">
        <v>41.5</v>
      </c>
      <c r="G8" s="13">
        <v>40</v>
      </c>
      <c r="H8" s="13">
        <v>37</v>
      </c>
      <c r="I8" s="13">
        <v>32.1</v>
      </c>
      <c r="J8" s="13">
        <v>27.5</v>
      </c>
      <c r="K8" s="13">
        <v>25.1</v>
      </c>
      <c r="L8" s="13">
        <v>26</v>
      </c>
      <c r="M8" s="13">
        <v>29.8</v>
      </c>
      <c r="N8" s="13">
        <v>34.7</v>
      </c>
      <c r="O8" s="13">
        <v>38.7</v>
      </c>
      <c r="P8" s="13">
        <v>40.9</v>
      </c>
      <c r="Q8" s="13">
        <v>41.7</v>
      </c>
    </row>
    <row r="9" spans="1:17" ht="12.75">
      <c r="A9">
        <v>28</v>
      </c>
      <c r="B9" t="s">
        <v>21</v>
      </c>
      <c r="C9" t="s">
        <v>5</v>
      </c>
      <c r="D9" s="3">
        <v>63.1458</v>
      </c>
      <c r="E9" s="4">
        <v>17.791925000000003</v>
      </c>
      <c r="F9" s="13">
        <v>41.5</v>
      </c>
      <c r="G9" s="13">
        <v>40</v>
      </c>
      <c r="H9" s="13">
        <v>37</v>
      </c>
      <c r="I9" s="13">
        <v>32.1</v>
      </c>
      <c r="J9" s="13">
        <v>27.5</v>
      </c>
      <c r="K9" s="13">
        <v>25.1</v>
      </c>
      <c r="L9" s="13">
        <v>26</v>
      </c>
      <c r="M9" s="13">
        <v>29.8</v>
      </c>
      <c r="N9" s="13">
        <v>34.7</v>
      </c>
      <c r="O9" s="13">
        <v>38.7</v>
      </c>
      <c r="P9" s="13">
        <v>40.9</v>
      </c>
      <c r="Q9" s="13">
        <v>41.7</v>
      </c>
    </row>
    <row r="10" spans="1:17" ht="12.75">
      <c r="A10">
        <v>44</v>
      </c>
      <c r="B10" t="s">
        <v>22</v>
      </c>
      <c r="C10" t="s">
        <v>8</v>
      </c>
      <c r="D10" s="3">
        <v>63.95516666666667</v>
      </c>
      <c r="E10" s="4">
        <v>18.084197222222222</v>
      </c>
      <c r="F10" s="13">
        <v>41.5</v>
      </c>
      <c r="G10" s="13">
        <v>40</v>
      </c>
      <c r="H10" s="13">
        <v>37</v>
      </c>
      <c r="I10" s="13">
        <v>32.1</v>
      </c>
      <c r="J10" s="13">
        <v>27.5</v>
      </c>
      <c r="K10" s="13">
        <v>25.1</v>
      </c>
      <c r="L10" s="13">
        <v>26</v>
      </c>
      <c r="M10" s="13">
        <v>29.8</v>
      </c>
      <c r="N10" s="13">
        <v>34.7</v>
      </c>
      <c r="O10" s="13">
        <v>38.7</v>
      </c>
      <c r="P10" s="13">
        <v>40.9</v>
      </c>
      <c r="Q10" s="13">
        <v>41.7</v>
      </c>
    </row>
    <row r="11" spans="1:17" ht="12.75">
      <c r="A11">
        <v>47</v>
      </c>
      <c r="B11" t="s">
        <v>23</v>
      </c>
      <c r="C11" t="s">
        <v>24</v>
      </c>
      <c r="D11" s="3">
        <v>63.235730555555556</v>
      </c>
      <c r="E11" s="4">
        <v>17.09497222222222</v>
      </c>
      <c r="F11" s="13">
        <v>41.5</v>
      </c>
      <c r="G11" s="13">
        <v>40</v>
      </c>
      <c r="H11" s="13">
        <v>37</v>
      </c>
      <c r="I11" s="13">
        <v>32.1</v>
      </c>
      <c r="J11" s="13">
        <v>27.5</v>
      </c>
      <c r="K11" s="13">
        <v>25.1</v>
      </c>
      <c r="L11" s="13">
        <v>26</v>
      </c>
      <c r="M11" s="13">
        <v>29.8</v>
      </c>
      <c r="N11" s="13">
        <v>34.7</v>
      </c>
      <c r="O11" s="13">
        <v>38.7</v>
      </c>
      <c r="P11" s="13">
        <v>40.9</v>
      </c>
      <c r="Q11" s="13">
        <v>41.7</v>
      </c>
    </row>
    <row r="12" spans="1:17" ht="12.75">
      <c r="A12">
        <v>51</v>
      </c>
      <c r="B12" t="s">
        <v>25</v>
      </c>
      <c r="C12" t="s">
        <v>4</v>
      </c>
      <c r="D12" s="3">
        <v>62.898494444444445</v>
      </c>
      <c r="E12" s="4">
        <v>17.42096666666667</v>
      </c>
      <c r="F12" s="13">
        <v>41.5</v>
      </c>
      <c r="G12" s="13">
        <v>40</v>
      </c>
      <c r="H12" s="13">
        <v>37</v>
      </c>
      <c r="I12" s="13">
        <v>32.1</v>
      </c>
      <c r="J12" s="13">
        <v>27.5</v>
      </c>
      <c r="K12" s="13">
        <v>25.1</v>
      </c>
      <c r="L12" s="13">
        <v>26</v>
      </c>
      <c r="M12" s="13">
        <v>29.8</v>
      </c>
      <c r="N12" s="13">
        <v>34.7</v>
      </c>
      <c r="O12" s="13">
        <v>38.7</v>
      </c>
      <c r="P12" s="13">
        <v>40.9</v>
      </c>
      <c r="Q12" s="13">
        <v>41.7</v>
      </c>
    </row>
    <row r="13" spans="1:17" ht="12.75">
      <c r="A13">
        <v>52</v>
      </c>
      <c r="B13" t="s">
        <v>26</v>
      </c>
      <c r="C13" t="s">
        <v>4</v>
      </c>
      <c r="D13" s="3">
        <v>62.92097777777778</v>
      </c>
      <c r="E13" s="4">
        <v>17.52213888888889</v>
      </c>
      <c r="F13" s="13">
        <v>41.5</v>
      </c>
      <c r="G13" s="13">
        <v>40</v>
      </c>
      <c r="H13" s="13">
        <v>37</v>
      </c>
      <c r="I13" s="13">
        <v>32.1</v>
      </c>
      <c r="J13" s="13">
        <v>27.5</v>
      </c>
      <c r="K13" s="13">
        <v>25.1</v>
      </c>
      <c r="L13" s="13">
        <v>26</v>
      </c>
      <c r="M13" s="13">
        <v>29.8</v>
      </c>
      <c r="N13" s="13">
        <v>34.7</v>
      </c>
      <c r="O13" s="13">
        <v>38.7</v>
      </c>
      <c r="P13" s="13">
        <v>40.9</v>
      </c>
      <c r="Q13" s="13">
        <v>41.7</v>
      </c>
    </row>
    <row r="14" spans="1:17" ht="12.75">
      <c r="A14">
        <v>57</v>
      </c>
      <c r="B14" t="s">
        <v>27</v>
      </c>
      <c r="C14" t="s">
        <v>20</v>
      </c>
      <c r="D14" s="3">
        <v>63.83151388888889</v>
      </c>
      <c r="E14" s="4">
        <v>18.477638888888887</v>
      </c>
      <c r="F14" s="13">
        <v>41.5</v>
      </c>
      <c r="G14" s="13">
        <v>40</v>
      </c>
      <c r="H14" s="13">
        <v>37</v>
      </c>
      <c r="I14" s="13">
        <v>32.1</v>
      </c>
      <c r="J14" s="13">
        <v>27.5</v>
      </c>
      <c r="K14" s="13">
        <v>25.1</v>
      </c>
      <c r="L14" s="13">
        <v>26</v>
      </c>
      <c r="M14" s="13">
        <v>29.8</v>
      </c>
      <c r="N14" s="13">
        <v>34.7</v>
      </c>
      <c r="O14" s="13">
        <v>38.7</v>
      </c>
      <c r="P14" s="13">
        <v>40.9</v>
      </c>
      <c r="Q14" s="13">
        <v>41.7</v>
      </c>
    </row>
    <row r="15" spans="1:17" ht="12.75">
      <c r="A15">
        <v>59</v>
      </c>
      <c r="B15" t="s">
        <v>28</v>
      </c>
      <c r="C15" t="s">
        <v>29</v>
      </c>
      <c r="D15" s="3">
        <v>57.73878888888889</v>
      </c>
      <c r="E15" s="4">
        <v>18.98347777777778</v>
      </c>
      <c r="F15" s="13">
        <v>41.5</v>
      </c>
      <c r="G15" s="13">
        <v>40</v>
      </c>
      <c r="H15" s="13">
        <v>37</v>
      </c>
      <c r="I15" s="13">
        <v>32.1</v>
      </c>
      <c r="J15" s="13">
        <v>27.5</v>
      </c>
      <c r="K15" s="13">
        <v>25.1</v>
      </c>
      <c r="L15" s="13">
        <v>26</v>
      </c>
      <c r="M15" s="13">
        <v>29.8</v>
      </c>
      <c r="N15" s="13">
        <v>34.7</v>
      </c>
      <c r="O15" s="13">
        <v>38.7</v>
      </c>
      <c r="P15" s="13">
        <v>40.9</v>
      </c>
      <c r="Q15" s="13">
        <v>41.7</v>
      </c>
    </row>
    <row r="16" spans="1:17" ht="12.75">
      <c r="A16">
        <v>63</v>
      </c>
      <c r="B16" t="s">
        <v>30</v>
      </c>
      <c r="C16" t="s">
        <v>3</v>
      </c>
      <c r="D16" s="3">
        <v>63.3369</v>
      </c>
      <c r="E16" s="4">
        <v>18.91604444444444</v>
      </c>
      <c r="F16" s="13">
        <v>41.5</v>
      </c>
      <c r="G16" s="13">
        <v>40</v>
      </c>
      <c r="H16" s="13">
        <v>37</v>
      </c>
      <c r="I16" s="13">
        <v>32.1</v>
      </c>
      <c r="J16" s="13">
        <v>27.5</v>
      </c>
      <c r="K16" s="13">
        <v>25.1</v>
      </c>
      <c r="L16" s="13">
        <v>26</v>
      </c>
      <c r="M16" s="13">
        <v>29.8</v>
      </c>
      <c r="N16" s="13">
        <v>34.7</v>
      </c>
      <c r="O16" s="13">
        <v>38.7</v>
      </c>
      <c r="P16" s="13">
        <v>40.9</v>
      </c>
      <c r="Q16" s="13">
        <v>41.7</v>
      </c>
    </row>
    <row r="17" spans="1:17" ht="12.75">
      <c r="A17">
        <v>66</v>
      </c>
      <c r="B17" t="s">
        <v>31</v>
      </c>
      <c r="C17" t="s">
        <v>13</v>
      </c>
      <c r="D17" s="3">
        <v>59.75096388888889</v>
      </c>
      <c r="E17" s="4">
        <v>18.32026111111111</v>
      </c>
      <c r="F17" s="13">
        <v>41.5</v>
      </c>
      <c r="G17" s="13">
        <v>40</v>
      </c>
      <c r="H17" s="13">
        <v>37</v>
      </c>
      <c r="I17" s="13">
        <v>32.1</v>
      </c>
      <c r="J17" s="13">
        <v>27.5</v>
      </c>
      <c r="K17" s="13">
        <v>25.1</v>
      </c>
      <c r="L17" s="13">
        <v>26</v>
      </c>
      <c r="M17" s="13">
        <v>29.8</v>
      </c>
      <c r="N17" s="13">
        <v>34.7</v>
      </c>
      <c r="O17" s="13">
        <v>38.7</v>
      </c>
      <c r="P17" s="13">
        <v>40.9</v>
      </c>
      <c r="Q17" s="13">
        <v>41.7</v>
      </c>
    </row>
    <row r="18" spans="1:17" ht="12.75">
      <c r="A18">
        <v>68</v>
      </c>
      <c r="B18" t="s">
        <v>32</v>
      </c>
      <c r="C18" t="s">
        <v>24</v>
      </c>
      <c r="D18" s="3">
        <v>63.16828333333333</v>
      </c>
      <c r="E18" s="4">
        <v>17.229866666666666</v>
      </c>
      <c r="F18" s="13">
        <v>41.5</v>
      </c>
      <c r="G18" s="13">
        <v>40</v>
      </c>
      <c r="H18" s="13">
        <v>37</v>
      </c>
      <c r="I18" s="13">
        <v>32.1</v>
      </c>
      <c r="J18" s="13">
        <v>27.5</v>
      </c>
      <c r="K18" s="13">
        <v>25.1</v>
      </c>
      <c r="L18" s="13">
        <v>26</v>
      </c>
      <c r="M18" s="13">
        <v>29.8</v>
      </c>
      <c r="N18" s="13">
        <v>34.7</v>
      </c>
      <c r="O18" s="13">
        <v>38.7</v>
      </c>
      <c r="P18" s="13">
        <v>40.9</v>
      </c>
      <c r="Q18" s="13">
        <v>41.7</v>
      </c>
    </row>
    <row r="19" spans="1:17" ht="12.75">
      <c r="A19">
        <v>69</v>
      </c>
      <c r="B19" t="s">
        <v>33</v>
      </c>
      <c r="C19" t="s">
        <v>3</v>
      </c>
      <c r="D19" s="3">
        <v>63.25821388888889</v>
      </c>
      <c r="E19" s="4">
        <v>20.00643888888889</v>
      </c>
      <c r="F19" s="13">
        <v>41.9</v>
      </c>
      <c r="G19" s="13">
        <v>40</v>
      </c>
      <c r="H19" s="13">
        <v>36.6</v>
      </c>
      <c r="I19" s="13">
        <v>31.3</v>
      </c>
      <c r="J19" s="13">
        <v>26.6</v>
      </c>
      <c r="K19" s="13">
        <v>24.1</v>
      </c>
      <c r="L19" s="13">
        <v>25</v>
      </c>
      <c r="M19" s="13">
        <v>28.9</v>
      </c>
      <c r="N19" s="13">
        <v>34.2</v>
      </c>
      <c r="O19" s="13">
        <v>38.6</v>
      </c>
      <c r="P19" s="13">
        <v>41.2</v>
      </c>
      <c r="Q19" s="13">
        <v>42.1</v>
      </c>
    </row>
    <row r="20" spans="1:17" ht="12.75">
      <c r="A20">
        <v>70</v>
      </c>
      <c r="B20" t="s">
        <v>34</v>
      </c>
      <c r="C20" t="s">
        <v>20</v>
      </c>
      <c r="D20" s="3">
        <v>64.14626666666668</v>
      </c>
      <c r="E20" s="4">
        <v>18.590049999999998</v>
      </c>
      <c r="F20" s="13">
        <v>41.5</v>
      </c>
      <c r="G20" s="13">
        <v>40</v>
      </c>
      <c r="H20" s="13">
        <v>37</v>
      </c>
      <c r="I20" s="13">
        <v>32.1</v>
      </c>
      <c r="J20" s="13">
        <v>27.5</v>
      </c>
      <c r="K20" s="13">
        <v>25.1</v>
      </c>
      <c r="L20" s="13">
        <v>26</v>
      </c>
      <c r="M20" s="13">
        <v>29.8</v>
      </c>
      <c r="N20" s="13">
        <v>34.7</v>
      </c>
      <c r="O20" s="13">
        <v>38.7</v>
      </c>
      <c r="P20" s="13">
        <v>40.9</v>
      </c>
      <c r="Q20" s="13">
        <v>41.7</v>
      </c>
    </row>
    <row r="21" spans="1:17" ht="12.75">
      <c r="A21">
        <v>75</v>
      </c>
      <c r="B21" t="s">
        <v>37</v>
      </c>
      <c r="C21" t="s">
        <v>9</v>
      </c>
      <c r="D21" s="3">
        <v>62.5725</v>
      </c>
      <c r="E21" s="4">
        <v>16.285608333333336</v>
      </c>
      <c r="F21" s="13">
        <v>41.1</v>
      </c>
      <c r="G21" s="13">
        <v>39.9</v>
      </c>
      <c r="H21" s="13">
        <v>37.2</v>
      </c>
      <c r="I21" s="13">
        <v>32.8</v>
      </c>
      <c r="J21" s="13">
        <v>28.5</v>
      </c>
      <c r="K21" s="13">
        <v>26.2</v>
      </c>
      <c r="L21" s="13">
        <v>27</v>
      </c>
      <c r="M21" s="13">
        <v>30.6</v>
      </c>
      <c r="N21" s="13">
        <v>35.2</v>
      </c>
      <c r="O21" s="13">
        <v>38.7</v>
      </c>
      <c r="P21" s="13">
        <v>40.6</v>
      </c>
      <c r="Q21" s="13">
        <v>41.2</v>
      </c>
    </row>
    <row r="22" spans="1:17" ht="12.75">
      <c r="A22">
        <v>76</v>
      </c>
      <c r="B22" t="s">
        <v>38</v>
      </c>
      <c r="C22" t="s">
        <v>36</v>
      </c>
      <c r="D22" s="3">
        <v>60.95376944444445</v>
      </c>
      <c r="E22" s="4">
        <v>16.364294444444447</v>
      </c>
      <c r="F22" s="13">
        <v>41.1</v>
      </c>
      <c r="G22" s="13">
        <v>39.9</v>
      </c>
      <c r="H22" s="13">
        <v>37.2</v>
      </c>
      <c r="I22" s="13">
        <v>32.8</v>
      </c>
      <c r="J22" s="13">
        <v>28.5</v>
      </c>
      <c r="K22" s="13">
        <v>26.2</v>
      </c>
      <c r="L22" s="13">
        <v>27</v>
      </c>
      <c r="M22" s="13">
        <v>30.6</v>
      </c>
      <c r="N22" s="13">
        <v>35.2</v>
      </c>
      <c r="O22" s="13">
        <v>38.7</v>
      </c>
      <c r="P22" s="13">
        <v>40.6</v>
      </c>
      <c r="Q22" s="13">
        <v>41.2</v>
      </c>
    </row>
    <row r="23" spans="1:17" ht="12.75">
      <c r="A23">
        <v>77</v>
      </c>
      <c r="B23" t="s">
        <v>39</v>
      </c>
      <c r="C23" t="s">
        <v>13</v>
      </c>
      <c r="D23" s="3">
        <v>60.740186111111115</v>
      </c>
      <c r="E23" s="4">
        <v>17.836891666666666</v>
      </c>
      <c r="F23" s="13">
        <v>41.5</v>
      </c>
      <c r="G23" s="13">
        <v>40</v>
      </c>
      <c r="H23" s="13">
        <v>37</v>
      </c>
      <c r="I23" s="13">
        <v>32.1</v>
      </c>
      <c r="J23" s="13">
        <v>27.5</v>
      </c>
      <c r="K23" s="13">
        <v>25.1</v>
      </c>
      <c r="L23" s="13">
        <v>26</v>
      </c>
      <c r="M23" s="13">
        <v>29.8</v>
      </c>
      <c r="N23" s="13">
        <v>34.7</v>
      </c>
      <c r="O23" s="13">
        <v>38.7</v>
      </c>
      <c r="P23" s="13">
        <v>40.9</v>
      </c>
      <c r="Q23" s="13">
        <v>41.7</v>
      </c>
    </row>
    <row r="24" spans="1:17" ht="12.75">
      <c r="A24">
        <v>78</v>
      </c>
      <c r="B24" t="s">
        <v>40</v>
      </c>
      <c r="C24" t="s">
        <v>41</v>
      </c>
      <c r="D24" s="3">
        <v>58.37953888888889</v>
      </c>
      <c r="E24" s="4">
        <v>16.353055555555557</v>
      </c>
      <c r="F24" s="13">
        <v>41.1</v>
      </c>
      <c r="G24" s="13">
        <v>39.9</v>
      </c>
      <c r="H24" s="13">
        <v>37.2</v>
      </c>
      <c r="I24" s="13">
        <v>32.8</v>
      </c>
      <c r="J24" s="13">
        <v>28.5</v>
      </c>
      <c r="K24" s="13">
        <v>26.2</v>
      </c>
      <c r="L24" s="13">
        <v>27</v>
      </c>
      <c r="M24" s="13">
        <v>30.6</v>
      </c>
      <c r="N24" s="13">
        <v>35.2</v>
      </c>
      <c r="O24" s="13">
        <v>38.7</v>
      </c>
      <c r="P24" s="13">
        <v>40.6</v>
      </c>
      <c r="Q24" s="13">
        <v>41.2</v>
      </c>
    </row>
    <row r="25" spans="1:17" ht="12.75">
      <c r="A25">
        <v>79</v>
      </c>
      <c r="B25" t="s">
        <v>42</v>
      </c>
      <c r="C25" t="s">
        <v>10</v>
      </c>
      <c r="D25" s="3">
        <v>63.842755555555556</v>
      </c>
      <c r="E25" s="4">
        <v>17.286072222222224</v>
      </c>
      <c r="F25" s="13">
        <v>41.5</v>
      </c>
      <c r="G25" s="13">
        <v>40</v>
      </c>
      <c r="H25" s="13">
        <v>37</v>
      </c>
      <c r="I25" s="13">
        <v>32.1</v>
      </c>
      <c r="J25" s="13">
        <v>27.5</v>
      </c>
      <c r="K25" s="13">
        <v>25.1</v>
      </c>
      <c r="L25" s="13">
        <v>26</v>
      </c>
      <c r="M25" s="13">
        <v>29.8</v>
      </c>
      <c r="N25" s="13">
        <v>34.7</v>
      </c>
      <c r="O25" s="13">
        <v>38.7</v>
      </c>
      <c r="P25" s="13">
        <v>40.9</v>
      </c>
      <c r="Q25" s="13">
        <v>41.7</v>
      </c>
    </row>
    <row r="26" spans="1:17" ht="12.75">
      <c r="A26">
        <v>80</v>
      </c>
      <c r="B26" t="s">
        <v>43</v>
      </c>
      <c r="C26" t="s">
        <v>9</v>
      </c>
      <c r="D26" s="3">
        <v>62.628705555555555</v>
      </c>
      <c r="E26" s="4">
        <v>16.915113888888886</v>
      </c>
      <c r="F26" s="13">
        <v>41.5</v>
      </c>
      <c r="G26" s="13">
        <v>40</v>
      </c>
      <c r="H26" s="13">
        <v>37</v>
      </c>
      <c r="I26" s="13">
        <v>32.1</v>
      </c>
      <c r="J26" s="13">
        <v>27.5</v>
      </c>
      <c r="K26" s="13">
        <v>25.1</v>
      </c>
      <c r="L26" s="13">
        <v>26</v>
      </c>
      <c r="M26" s="13">
        <v>29.8</v>
      </c>
      <c r="N26" s="13">
        <v>34.7</v>
      </c>
      <c r="O26" s="13">
        <v>38.7</v>
      </c>
      <c r="P26" s="13">
        <v>40.9</v>
      </c>
      <c r="Q26" s="13">
        <v>41.7</v>
      </c>
    </row>
    <row r="27" spans="1:17" ht="12.75">
      <c r="A27" s="4">
        <v>81</v>
      </c>
      <c r="B27" t="s">
        <v>44</v>
      </c>
      <c r="C27" t="s">
        <v>24</v>
      </c>
      <c r="D27" s="3">
        <v>63.48303611111111</v>
      </c>
      <c r="E27" s="4">
        <v>16.81394166666667</v>
      </c>
      <c r="F27" s="13">
        <v>41.5</v>
      </c>
      <c r="G27" s="13">
        <v>40</v>
      </c>
      <c r="H27" s="13">
        <v>37</v>
      </c>
      <c r="I27" s="13">
        <v>32.1</v>
      </c>
      <c r="J27" s="13">
        <v>27.5</v>
      </c>
      <c r="K27" s="13">
        <v>25.1</v>
      </c>
      <c r="L27" s="13">
        <v>26</v>
      </c>
      <c r="M27" s="13">
        <v>29.8</v>
      </c>
      <c r="N27" s="13">
        <v>34.7</v>
      </c>
      <c r="O27" s="13">
        <v>38.7</v>
      </c>
      <c r="P27" s="13">
        <v>40.9</v>
      </c>
      <c r="Q27" s="13">
        <v>41.7</v>
      </c>
    </row>
    <row r="28" spans="1:17" ht="12.75">
      <c r="A28">
        <v>84</v>
      </c>
      <c r="B28" t="s">
        <v>45</v>
      </c>
      <c r="C28" t="s">
        <v>13</v>
      </c>
      <c r="D28" s="3">
        <v>59.481175</v>
      </c>
      <c r="E28" s="4">
        <v>18.219091666666664</v>
      </c>
      <c r="F28" s="13">
        <v>41.5</v>
      </c>
      <c r="G28" s="13">
        <v>40</v>
      </c>
      <c r="H28" s="13">
        <v>37</v>
      </c>
      <c r="I28" s="13">
        <v>32.1</v>
      </c>
      <c r="J28" s="13">
        <v>27.5</v>
      </c>
      <c r="K28" s="13">
        <v>25.1</v>
      </c>
      <c r="L28" s="13">
        <v>26</v>
      </c>
      <c r="M28" s="13">
        <v>29.8</v>
      </c>
      <c r="N28" s="13">
        <v>34.7</v>
      </c>
      <c r="O28" s="13">
        <v>38.7</v>
      </c>
      <c r="P28" s="13">
        <v>40.9</v>
      </c>
      <c r="Q28" s="13">
        <v>41.7</v>
      </c>
    </row>
    <row r="29" spans="1:17" ht="12.75">
      <c r="A29">
        <v>87</v>
      </c>
      <c r="B29" t="s">
        <v>46</v>
      </c>
      <c r="C29" t="s">
        <v>8</v>
      </c>
      <c r="D29" s="3">
        <v>63.88771944444444</v>
      </c>
      <c r="E29" s="4">
        <v>18.17412777777778</v>
      </c>
      <c r="F29" s="13">
        <v>41.5</v>
      </c>
      <c r="G29" s="13">
        <v>40</v>
      </c>
      <c r="H29" s="13">
        <v>37</v>
      </c>
      <c r="I29" s="13">
        <v>32.1</v>
      </c>
      <c r="J29" s="13">
        <v>27.5</v>
      </c>
      <c r="K29" s="13">
        <v>25.1</v>
      </c>
      <c r="L29" s="13">
        <v>26</v>
      </c>
      <c r="M29" s="13">
        <v>29.8</v>
      </c>
      <c r="N29" s="13">
        <v>34.7</v>
      </c>
      <c r="O29" s="13">
        <v>38.7</v>
      </c>
      <c r="P29" s="13">
        <v>40.9</v>
      </c>
      <c r="Q29" s="13">
        <v>41.7</v>
      </c>
    </row>
    <row r="30" spans="1:17" ht="12.75">
      <c r="A30">
        <v>93</v>
      </c>
      <c r="B30" t="s">
        <v>47</v>
      </c>
      <c r="C30" t="s">
        <v>5</v>
      </c>
      <c r="D30" s="3">
        <v>63.16828333333333</v>
      </c>
      <c r="E30" s="4">
        <v>17.791922222222222</v>
      </c>
      <c r="F30" s="13">
        <v>41.5</v>
      </c>
      <c r="G30" s="13">
        <v>40</v>
      </c>
      <c r="H30" s="13">
        <v>37</v>
      </c>
      <c r="I30" s="13">
        <v>32.1</v>
      </c>
      <c r="J30" s="13">
        <v>27.5</v>
      </c>
      <c r="K30" s="13">
        <v>25.1</v>
      </c>
      <c r="L30" s="13">
        <v>26</v>
      </c>
      <c r="M30" s="13">
        <v>29.8</v>
      </c>
      <c r="N30" s="13">
        <v>34.7</v>
      </c>
      <c r="O30" s="13">
        <v>38.7</v>
      </c>
      <c r="P30" s="13">
        <v>40.9</v>
      </c>
      <c r="Q30" s="13">
        <v>41.7</v>
      </c>
    </row>
    <row r="31" spans="1:17" ht="12.75">
      <c r="A31">
        <v>95</v>
      </c>
      <c r="B31" t="s">
        <v>20</v>
      </c>
      <c r="C31" t="s">
        <v>20</v>
      </c>
      <c r="D31" s="3">
        <v>64.11254444444444</v>
      </c>
      <c r="E31" s="4">
        <v>18.46639722222222</v>
      </c>
      <c r="F31" s="13">
        <v>41.5</v>
      </c>
      <c r="G31" s="13">
        <v>40</v>
      </c>
      <c r="H31" s="13">
        <v>37</v>
      </c>
      <c r="I31" s="13">
        <v>32.1</v>
      </c>
      <c r="J31" s="13">
        <v>27.5</v>
      </c>
      <c r="K31" s="13">
        <v>25.1</v>
      </c>
      <c r="L31" s="13">
        <v>26</v>
      </c>
      <c r="M31" s="13">
        <v>29.8</v>
      </c>
      <c r="N31" s="13">
        <v>34.7</v>
      </c>
      <c r="O31" s="13">
        <v>38.7</v>
      </c>
      <c r="P31" s="13">
        <v>40.9</v>
      </c>
      <c r="Q31" s="13">
        <v>41.7</v>
      </c>
    </row>
    <row r="32" spans="1:17" ht="12.75">
      <c r="A32">
        <v>98</v>
      </c>
      <c r="B32" t="s">
        <v>48</v>
      </c>
      <c r="C32" t="s">
        <v>4</v>
      </c>
      <c r="D32" s="3">
        <v>63.13456111111111</v>
      </c>
      <c r="E32" s="4">
        <v>17.623308333333334</v>
      </c>
      <c r="F32" s="13">
        <v>41.5</v>
      </c>
      <c r="G32" s="13">
        <v>40</v>
      </c>
      <c r="H32" s="13">
        <v>37</v>
      </c>
      <c r="I32" s="13">
        <v>32.1</v>
      </c>
      <c r="J32" s="13">
        <v>27.5</v>
      </c>
      <c r="K32" s="13">
        <v>25.1</v>
      </c>
      <c r="L32" s="13">
        <v>26</v>
      </c>
      <c r="M32" s="13">
        <v>29.8</v>
      </c>
      <c r="N32" s="13">
        <v>34.7</v>
      </c>
      <c r="O32" s="13">
        <v>38.7</v>
      </c>
      <c r="P32" s="13">
        <v>40.9</v>
      </c>
      <c r="Q32" s="13">
        <v>41.7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">
      <selection activeCell="B1" sqref="B1:R22"/>
    </sheetView>
  </sheetViews>
  <sheetFormatPr defaultColWidth="9.140625" defaultRowHeight="12.75"/>
  <cols>
    <col min="1" max="1" width="3.00390625" style="0" bestFit="1" customWidth="1"/>
    <col min="2" max="2" width="21.57421875" style="0" bestFit="1" customWidth="1"/>
    <col min="3" max="3" width="13.7109375" style="0" bestFit="1" customWidth="1"/>
    <col min="4" max="18" width="4.57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  <c r="L1" s="2" t="s">
        <v>57</v>
      </c>
      <c r="M1" s="2" t="s">
        <v>58</v>
      </c>
      <c r="N1" s="2" t="s">
        <v>59</v>
      </c>
      <c r="O1" s="2" t="s">
        <v>60</v>
      </c>
      <c r="P1" s="2" t="s">
        <v>61</v>
      </c>
      <c r="Q1" s="2" t="s">
        <v>62</v>
      </c>
      <c r="R1" s="2" t="s">
        <v>63</v>
      </c>
    </row>
    <row r="2" spans="1:18" ht="12.75">
      <c r="A2">
        <v>7</v>
      </c>
      <c r="B2" t="s">
        <v>6</v>
      </c>
      <c r="C2" t="s">
        <v>7</v>
      </c>
      <c r="D2">
        <v>85</v>
      </c>
      <c r="E2">
        <v>86</v>
      </c>
      <c r="F2">
        <v>86</v>
      </c>
      <c r="G2">
        <v>85</v>
      </c>
      <c r="H2">
        <v>85</v>
      </c>
      <c r="I2">
        <v>83</v>
      </c>
      <c r="J2">
        <v>76</v>
      </c>
      <c r="K2">
        <v>74</v>
      </c>
      <c r="L2">
        <v>71</v>
      </c>
      <c r="M2">
        <v>76</v>
      </c>
      <c r="N2">
        <v>80</v>
      </c>
      <c r="O2">
        <v>84</v>
      </c>
      <c r="P2">
        <v>81</v>
      </c>
      <c r="Q2">
        <v>90</v>
      </c>
      <c r="R2">
        <v>69</v>
      </c>
    </row>
    <row r="3" spans="1:18" ht="12.75">
      <c r="A3">
        <v>14</v>
      </c>
      <c r="B3" t="s">
        <v>11</v>
      </c>
      <c r="C3" t="s">
        <v>3</v>
      </c>
      <c r="D3">
        <v>69</v>
      </c>
      <c r="E3">
        <v>70</v>
      </c>
      <c r="F3">
        <v>72</v>
      </c>
      <c r="G3">
        <v>74</v>
      </c>
      <c r="H3">
        <v>73</v>
      </c>
      <c r="I3">
        <v>71</v>
      </c>
      <c r="J3">
        <v>62</v>
      </c>
      <c r="K3">
        <v>54</v>
      </c>
      <c r="L3">
        <v>51</v>
      </c>
      <c r="M3">
        <v>53</v>
      </c>
      <c r="N3">
        <v>57</v>
      </c>
      <c r="O3">
        <v>63</v>
      </c>
      <c r="P3">
        <v>64</v>
      </c>
      <c r="Q3">
        <v>75</v>
      </c>
      <c r="R3">
        <v>55</v>
      </c>
    </row>
    <row r="4" spans="1:18" ht="12.75">
      <c r="A4">
        <v>17</v>
      </c>
      <c r="B4" t="s">
        <v>14</v>
      </c>
      <c r="C4" t="s">
        <v>15</v>
      </c>
      <c r="D4">
        <v>75</v>
      </c>
      <c r="E4">
        <v>74</v>
      </c>
      <c r="F4">
        <v>74</v>
      </c>
      <c r="G4">
        <v>76</v>
      </c>
      <c r="H4">
        <v>74</v>
      </c>
      <c r="I4">
        <v>72</v>
      </c>
      <c r="J4">
        <v>70</v>
      </c>
      <c r="K4">
        <v>70</v>
      </c>
      <c r="L4">
        <v>70</v>
      </c>
      <c r="M4">
        <v>71</v>
      </c>
      <c r="N4">
        <v>72</v>
      </c>
      <c r="O4">
        <v>71</v>
      </c>
      <c r="P4">
        <v>72</v>
      </c>
      <c r="Q4">
        <v>88</v>
      </c>
      <c r="R4">
        <v>58</v>
      </c>
    </row>
    <row r="5" spans="1:18" ht="12.75">
      <c r="A5">
        <v>18</v>
      </c>
      <c r="B5" t="s">
        <v>16</v>
      </c>
      <c r="C5" t="s">
        <v>17</v>
      </c>
      <c r="D5">
        <v>79</v>
      </c>
      <c r="E5">
        <v>81</v>
      </c>
      <c r="F5">
        <v>80</v>
      </c>
      <c r="G5">
        <v>78</v>
      </c>
      <c r="H5">
        <v>77</v>
      </c>
      <c r="I5">
        <v>75</v>
      </c>
      <c r="J5">
        <v>68</v>
      </c>
      <c r="K5">
        <v>61</v>
      </c>
      <c r="L5">
        <v>60</v>
      </c>
      <c r="M5">
        <v>66</v>
      </c>
      <c r="N5">
        <v>71</v>
      </c>
      <c r="O5">
        <v>77</v>
      </c>
      <c r="P5">
        <v>73</v>
      </c>
      <c r="Q5">
        <v>82</v>
      </c>
      <c r="R5">
        <v>66</v>
      </c>
    </row>
    <row r="6" spans="1:18" ht="12.75">
      <c r="A6">
        <v>26</v>
      </c>
      <c r="B6" t="s">
        <v>19</v>
      </c>
      <c r="C6" t="s">
        <v>5</v>
      </c>
      <c r="D6">
        <v>82</v>
      </c>
      <c r="E6">
        <v>80</v>
      </c>
      <c r="F6">
        <v>81</v>
      </c>
      <c r="G6">
        <v>82</v>
      </c>
      <c r="H6">
        <v>82</v>
      </c>
      <c r="I6">
        <v>81</v>
      </c>
      <c r="J6">
        <v>75</v>
      </c>
      <c r="K6">
        <v>70</v>
      </c>
      <c r="L6">
        <v>70</v>
      </c>
      <c r="M6">
        <v>70</v>
      </c>
      <c r="N6">
        <v>75</v>
      </c>
      <c r="O6">
        <v>81</v>
      </c>
      <c r="P6">
        <v>77</v>
      </c>
      <c r="Q6">
        <v>83</v>
      </c>
      <c r="R6">
        <v>70</v>
      </c>
    </row>
    <row r="7" spans="1:18" ht="12.75">
      <c r="A7">
        <v>28</v>
      </c>
      <c r="B7" t="s">
        <v>21</v>
      </c>
      <c r="C7" t="s">
        <v>5</v>
      </c>
      <c r="D7" s="4">
        <v>75</v>
      </c>
      <c r="E7" s="4">
        <v>75</v>
      </c>
      <c r="F7" s="4">
        <v>75</v>
      </c>
      <c r="G7" s="4">
        <v>74</v>
      </c>
      <c r="H7" s="4">
        <v>76</v>
      </c>
      <c r="I7" s="4">
        <v>76</v>
      </c>
      <c r="J7" s="4">
        <v>69</v>
      </c>
      <c r="K7" s="4">
        <v>61</v>
      </c>
      <c r="L7" s="4">
        <v>60</v>
      </c>
      <c r="M7" s="4">
        <v>64</v>
      </c>
      <c r="N7" s="4">
        <v>67</v>
      </c>
      <c r="O7" s="4">
        <v>71</v>
      </c>
      <c r="P7" s="4">
        <v>70</v>
      </c>
      <c r="Q7" s="4">
        <v>80</v>
      </c>
      <c r="R7" s="4">
        <v>60</v>
      </c>
    </row>
    <row r="8" spans="1:18" ht="12.75">
      <c r="A8">
        <v>44</v>
      </c>
      <c r="B8" t="s">
        <v>22</v>
      </c>
      <c r="C8" t="s">
        <v>8</v>
      </c>
      <c r="D8">
        <v>70</v>
      </c>
      <c r="E8">
        <v>72</v>
      </c>
      <c r="F8">
        <v>71</v>
      </c>
      <c r="G8">
        <v>72</v>
      </c>
      <c r="H8">
        <v>71</v>
      </c>
      <c r="I8">
        <v>70</v>
      </c>
      <c r="J8">
        <v>66</v>
      </c>
      <c r="K8">
        <v>62</v>
      </c>
      <c r="L8">
        <v>61</v>
      </c>
      <c r="M8">
        <v>62</v>
      </c>
      <c r="N8">
        <v>65</v>
      </c>
      <c r="O8">
        <v>68</v>
      </c>
      <c r="P8">
        <v>67</v>
      </c>
      <c r="Q8">
        <v>75</v>
      </c>
      <c r="R8">
        <v>62</v>
      </c>
    </row>
    <row r="9" spans="1:18" ht="12.75">
      <c r="A9">
        <v>47</v>
      </c>
      <c r="B9" t="s">
        <v>23</v>
      </c>
      <c r="C9" t="s">
        <v>24</v>
      </c>
      <c r="D9">
        <v>76</v>
      </c>
      <c r="E9">
        <v>74</v>
      </c>
      <c r="F9">
        <v>74</v>
      </c>
      <c r="G9">
        <v>74</v>
      </c>
      <c r="H9">
        <v>74</v>
      </c>
      <c r="I9">
        <v>73</v>
      </c>
      <c r="J9">
        <v>70</v>
      </c>
      <c r="K9">
        <v>67</v>
      </c>
      <c r="L9">
        <v>68</v>
      </c>
      <c r="M9">
        <v>68</v>
      </c>
      <c r="N9">
        <v>72</v>
      </c>
      <c r="O9">
        <v>76</v>
      </c>
      <c r="P9">
        <v>72</v>
      </c>
      <c r="Q9">
        <v>76</v>
      </c>
      <c r="R9">
        <v>65</v>
      </c>
    </row>
    <row r="10" spans="1:18" ht="12.75">
      <c r="A10">
        <v>59</v>
      </c>
      <c r="B10" t="s">
        <v>28</v>
      </c>
      <c r="C10" t="s">
        <v>29</v>
      </c>
      <c r="D10">
        <v>75</v>
      </c>
      <c r="E10">
        <v>76</v>
      </c>
      <c r="F10">
        <v>76</v>
      </c>
      <c r="G10">
        <v>76</v>
      </c>
      <c r="H10">
        <v>76</v>
      </c>
      <c r="I10">
        <v>76</v>
      </c>
      <c r="J10">
        <v>68</v>
      </c>
      <c r="K10">
        <v>62</v>
      </c>
      <c r="L10">
        <v>61</v>
      </c>
      <c r="M10">
        <v>65</v>
      </c>
      <c r="N10">
        <v>68</v>
      </c>
      <c r="O10">
        <v>72</v>
      </c>
      <c r="P10">
        <v>71</v>
      </c>
      <c r="Q10">
        <v>78</v>
      </c>
      <c r="R10">
        <v>65</v>
      </c>
    </row>
    <row r="11" spans="1:18" ht="12.75">
      <c r="A11">
        <v>66</v>
      </c>
      <c r="B11" t="s">
        <v>31</v>
      </c>
      <c r="C11" t="s">
        <v>13</v>
      </c>
      <c r="D11">
        <v>69</v>
      </c>
      <c r="E11">
        <v>71</v>
      </c>
      <c r="F11">
        <v>71</v>
      </c>
      <c r="G11">
        <v>71</v>
      </c>
      <c r="H11">
        <v>72</v>
      </c>
      <c r="I11">
        <v>70</v>
      </c>
      <c r="J11">
        <v>63</v>
      </c>
      <c r="K11">
        <v>57</v>
      </c>
      <c r="L11">
        <v>56</v>
      </c>
      <c r="M11">
        <v>60</v>
      </c>
      <c r="N11">
        <v>64</v>
      </c>
      <c r="O11">
        <v>67</v>
      </c>
      <c r="P11">
        <v>66</v>
      </c>
      <c r="Q11">
        <v>75</v>
      </c>
      <c r="R11">
        <v>58</v>
      </c>
    </row>
    <row r="12" spans="1:18" ht="12.75">
      <c r="A12">
        <v>68</v>
      </c>
      <c r="B12" t="s">
        <v>32</v>
      </c>
      <c r="C12" t="s">
        <v>24</v>
      </c>
      <c r="D12">
        <v>75</v>
      </c>
      <c r="E12">
        <v>76</v>
      </c>
      <c r="F12">
        <v>73</v>
      </c>
      <c r="G12">
        <v>72</v>
      </c>
      <c r="H12">
        <v>73</v>
      </c>
      <c r="I12">
        <v>71</v>
      </c>
      <c r="J12">
        <v>63</v>
      </c>
      <c r="K12">
        <v>56</v>
      </c>
      <c r="L12">
        <v>56</v>
      </c>
      <c r="M12">
        <v>61</v>
      </c>
      <c r="N12">
        <v>66</v>
      </c>
      <c r="O12">
        <v>73</v>
      </c>
      <c r="P12">
        <v>68</v>
      </c>
      <c r="Q12">
        <v>89</v>
      </c>
      <c r="R12">
        <v>50</v>
      </c>
    </row>
    <row r="13" spans="1:18" ht="12.75">
      <c r="A13">
        <v>69</v>
      </c>
      <c r="B13" t="s">
        <v>33</v>
      </c>
      <c r="C13" t="s">
        <v>3</v>
      </c>
      <c r="D13">
        <v>76</v>
      </c>
      <c r="E13">
        <v>75</v>
      </c>
      <c r="F13">
        <v>77</v>
      </c>
      <c r="G13">
        <v>80</v>
      </c>
      <c r="H13">
        <v>80</v>
      </c>
      <c r="I13">
        <v>76</v>
      </c>
      <c r="J13">
        <v>70</v>
      </c>
      <c r="K13">
        <v>64</v>
      </c>
      <c r="L13">
        <v>64</v>
      </c>
      <c r="M13">
        <v>65</v>
      </c>
      <c r="N13">
        <v>69</v>
      </c>
      <c r="O13">
        <v>75</v>
      </c>
      <c r="P13">
        <v>75</v>
      </c>
      <c r="Q13">
        <v>84</v>
      </c>
      <c r="R13">
        <v>66</v>
      </c>
    </row>
    <row r="14" spans="1:18" ht="12.75">
      <c r="A14">
        <v>75</v>
      </c>
      <c r="B14" t="s">
        <v>37</v>
      </c>
      <c r="C14" t="s">
        <v>9</v>
      </c>
      <c r="D14">
        <v>81</v>
      </c>
      <c r="E14">
        <v>82</v>
      </c>
      <c r="F14">
        <v>81</v>
      </c>
      <c r="G14">
        <v>79</v>
      </c>
      <c r="H14">
        <v>80</v>
      </c>
      <c r="I14">
        <v>79</v>
      </c>
      <c r="J14">
        <v>73</v>
      </c>
      <c r="K14">
        <v>69</v>
      </c>
      <c r="L14">
        <v>68</v>
      </c>
      <c r="M14">
        <v>71</v>
      </c>
      <c r="N14">
        <v>75</v>
      </c>
      <c r="O14">
        <v>79</v>
      </c>
      <c r="P14">
        <v>76</v>
      </c>
      <c r="Q14">
        <v>92</v>
      </c>
      <c r="R14">
        <v>68</v>
      </c>
    </row>
    <row r="15" spans="1:18" ht="12.75">
      <c r="A15">
        <v>76</v>
      </c>
      <c r="B15" t="s">
        <v>38</v>
      </c>
      <c r="C15" t="s">
        <v>36</v>
      </c>
      <c r="D15">
        <v>77</v>
      </c>
      <c r="E15">
        <v>78</v>
      </c>
      <c r="F15">
        <v>77</v>
      </c>
      <c r="G15">
        <v>76</v>
      </c>
      <c r="H15">
        <v>75</v>
      </c>
      <c r="I15">
        <v>72</v>
      </c>
      <c r="J15">
        <v>65</v>
      </c>
      <c r="K15">
        <v>58</v>
      </c>
      <c r="L15">
        <v>58</v>
      </c>
      <c r="M15">
        <v>63</v>
      </c>
      <c r="N15">
        <v>69</v>
      </c>
      <c r="O15">
        <v>74</v>
      </c>
      <c r="P15">
        <v>70</v>
      </c>
      <c r="Q15">
        <v>78</v>
      </c>
      <c r="R15">
        <v>57</v>
      </c>
    </row>
    <row r="16" spans="1:18" ht="12.75">
      <c r="A16">
        <v>77</v>
      </c>
      <c r="B16" t="s">
        <v>39</v>
      </c>
      <c r="C16" t="s">
        <v>13</v>
      </c>
      <c r="D16">
        <v>73</v>
      </c>
      <c r="E16">
        <v>74</v>
      </c>
      <c r="F16">
        <v>73</v>
      </c>
      <c r="G16">
        <v>72</v>
      </c>
      <c r="H16">
        <v>73</v>
      </c>
      <c r="I16">
        <v>71</v>
      </c>
      <c r="J16">
        <v>63</v>
      </c>
      <c r="K16">
        <v>58</v>
      </c>
      <c r="L16">
        <v>57</v>
      </c>
      <c r="M16">
        <v>73</v>
      </c>
      <c r="N16">
        <v>66</v>
      </c>
      <c r="O16">
        <v>70</v>
      </c>
      <c r="P16">
        <v>69</v>
      </c>
      <c r="Q16">
        <v>105</v>
      </c>
      <c r="R16">
        <v>60</v>
      </c>
    </row>
    <row r="17" spans="1:18" ht="12.75">
      <c r="A17">
        <v>78</v>
      </c>
      <c r="B17" t="s">
        <v>40</v>
      </c>
      <c r="C17" t="s">
        <v>41</v>
      </c>
      <c r="D17">
        <v>78</v>
      </c>
      <c r="E17">
        <v>79</v>
      </c>
      <c r="F17">
        <v>78</v>
      </c>
      <c r="G17">
        <v>78</v>
      </c>
      <c r="H17">
        <v>69</v>
      </c>
      <c r="I17">
        <v>73</v>
      </c>
      <c r="J17">
        <v>66</v>
      </c>
      <c r="K17">
        <v>55</v>
      </c>
      <c r="L17">
        <v>61</v>
      </c>
      <c r="M17">
        <v>64</v>
      </c>
      <c r="N17">
        <v>71</v>
      </c>
      <c r="O17">
        <v>76</v>
      </c>
      <c r="P17">
        <v>70</v>
      </c>
      <c r="Q17">
        <v>77</v>
      </c>
      <c r="R17">
        <v>67</v>
      </c>
    </row>
    <row r="18" spans="1:18" ht="12.75">
      <c r="A18">
        <v>79</v>
      </c>
      <c r="B18" t="s">
        <v>42</v>
      </c>
      <c r="C18" t="s">
        <v>10</v>
      </c>
      <c r="D18">
        <v>80</v>
      </c>
      <c r="E18">
        <v>79</v>
      </c>
      <c r="F18">
        <v>77</v>
      </c>
      <c r="G18">
        <v>75</v>
      </c>
      <c r="H18">
        <v>77</v>
      </c>
      <c r="I18">
        <v>78</v>
      </c>
      <c r="J18">
        <v>73</v>
      </c>
      <c r="K18">
        <v>70</v>
      </c>
      <c r="L18">
        <v>68</v>
      </c>
      <c r="M18">
        <v>71</v>
      </c>
      <c r="N18">
        <v>74</v>
      </c>
      <c r="O18">
        <v>79</v>
      </c>
      <c r="P18">
        <v>75</v>
      </c>
      <c r="Q18">
        <v>89</v>
      </c>
      <c r="R18">
        <v>60</v>
      </c>
    </row>
    <row r="19" spans="1:18" ht="12.75">
      <c r="A19">
        <v>80</v>
      </c>
      <c r="B19" t="s">
        <v>43</v>
      </c>
      <c r="C19" t="s">
        <v>9</v>
      </c>
      <c r="D19">
        <v>81</v>
      </c>
      <c r="E19">
        <v>82</v>
      </c>
      <c r="F19">
        <v>82</v>
      </c>
      <c r="G19">
        <v>81</v>
      </c>
      <c r="H19">
        <v>80</v>
      </c>
      <c r="I19">
        <v>78</v>
      </c>
      <c r="J19">
        <v>71</v>
      </c>
      <c r="K19">
        <v>68</v>
      </c>
      <c r="L19">
        <v>69</v>
      </c>
      <c r="M19">
        <v>70</v>
      </c>
      <c r="N19">
        <v>74</v>
      </c>
      <c r="O19">
        <v>80</v>
      </c>
      <c r="P19">
        <v>76</v>
      </c>
      <c r="Q19">
        <v>87</v>
      </c>
      <c r="R19">
        <v>70</v>
      </c>
    </row>
    <row r="20" spans="1:18" ht="12.75">
      <c r="A20">
        <v>93</v>
      </c>
      <c r="B20" t="s">
        <v>47</v>
      </c>
      <c r="C20" t="s">
        <v>5</v>
      </c>
      <c r="D20">
        <v>76</v>
      </c>
      <c r="E20">
        <v>75</v>
      </c>
      <c r="F20">
        <v>75</v>
      </c>
      <c r="G20">
        <v>75</v>
      </c>
      <c r="H20">
        <v>77</v>
      </c>
      <c r="I20">
        <v>76</v>
      </c>
      <c r="J20">
        <v>70</v>
      </c>
      <c r="K20">
        <v>65</v>
      </c>
      <c r="L20">
        <v>63</v>
      </c>
      <c r="M20">
        <v>65</v>
      </c>
      <c r="N20">
        <v>69</v>
      </c>
      <c r="O20">
        <v>75</v>
      </c>
      <c r="P20">
        <v>72</v>
      </c>
      <c r="Q20">
        <v>83</v>
      </c>
      <c r="R20">
        <v>64</v>
      </c>
    </row>
    <row r="21" spans="1:18" ht="12.75">
      <c r="A21">
        <v>95</v>
      </c>
      <c r="B21" t="s">
        <v>20</v>
      </c>
      <c r="C21" t="s">
        <v>20</v>
      </c>
      <c r="D21">
        <v>73</v>
      </c>
      <c r="E21">
        <v>75</v>
      </c>
      <c r="F21">
        <v>74</v>
      </c>
      <c r="G21">
        <v>75</v>
      </c>
      <c r="H21">
        <v>74</v>
      </c>
      <c r="I21">
        <v>74</v>
      </c>
      <c r="J21">
        <v>70</v>
      </c>
      <c r="K21">
        <v>66</v>
      </c>
      <c r="L21">
        <v>64</v>
      </c>
      <c r="M21">
        <v>65</v>
      </c>
      <c r="N21">
        <v>67</v>
      </c>
      <c r="O21">
        <v>69</v>
      </c>
      <c r="P21">
        <v>70</v>
      </c>
      <c r="Q21">
        <v>86</v>
      </c>
      <c r="R21">
        <v>60</v>
      </c>
    </row>
    <row r="22" spans="1:18" ht="12.75">
      <c r="A22">
        <v>98</v>
      </c>
      <c r="B22" t="s">
        <v>48</v>
      </c>
      <c r="C22" t="s">
        <v>4</v>
      </c>
      <c r="D22">
        <v>83</v>
      </c>
      <c r="E22">
        <v>81</v>
      </c>
      <c r="F22">
        <v>83</v>
      </c>
      <c r="G22">
        <v>83</v>
      </c>
      <c r="H22">
        <v>83</v>
      </c>
      <c r="I22">
        <v>79</v>
      </c>
      <c r="J22">
        <v>73</v>
      </c>
      <c r="K22">
        <v>69</v>
      </c>
      <c r="L22">
        <v>67</v>
      </c>
      <c r="M22">
        <v>70</v>
      </c>
      <c r="N22">
        <v>74</v>
      </c>
      <c r="O22">
        <v>82</v>
      </c>
      <c r="P22">
        <v>77</v>
      </c>
      <c r="Q22">
        <v>81</v>
      </c>
      <c r="R22">
        <v>72</v>
      </c>
    </row>
    <row r="26" spans="1:18" ht="12.75">
      <c r="A26" s="1" t="s">
        <v>0</v>
      </c>
      <c r="B26" s="1" t="s">
        <v>1</v>
      </c>
      <c r="C26" s="1" t="s">
        <v>2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62</v>
      </c>
      <c r="R26" s="2" t="s">
        <v>63</v>
      </c>
    </row>
    <row r="27" spans="1:18" ht="12.75">
      <c r="A27">
        <v>7</v>
      </c>
      <c r="B27" t="s">
        <v>6</v>
      </c>
      <c r="C27" t="s">
        <v>7</v>
      </c>
      <c r="D27" s="11">
        <f aca="true" t="shared" si="0" ref="D27:D45">D2/100</f>
        <v>0.85</v>
      </c>
      <c r="E27" s="11">
        <f aca="true" t="shared" si="1" ref="E27:R27">E2/100</f>
        <v>0.86</v>
      </c>
      <c r="F27" s="11">
        <f t="shared" si="1"/>
        <v>0.86</v>
      </c>
      <c r="G27" s="11">
        <f t="shared" si="1"/>
        <v>0.85</v>
      </c>
      <c r="H27" s="11">
        <f t="shared" si="1"/>
        <v>0.85</v>
      </c>
      <c r="I27" s="11">
        <f t="shared" si="1"/>
        <v>0.83</v>
      </c>
      <c r="J27" s="11">
        <f t="shared" si="1"/>
        <v>0.76</v>
      </c>
      <c r="K27" s="11">
        <f t="shared" si="1"/>
        <v>0.74</v>
      </c>
      <c r="L27" s="11">
        <f t="shared" si="1"/>
        <v>0.71</v>
      </c>
      <c r="M27" s="11">
        <f t="shared" si="1"/>
        <v>0.76</v>
      </c>
      <c r="N27" s="11">
        <f t="shared" si="1"/>
        <v>0.8</v>
      </c>
      <c r="O27" s="11">
        <f t="shared" si="1"/>
        <v>0.84</v>
      </c>
      <c r="P27" s="11">
        <f t="shared" si="1"/>
        <v>0.81</v>
      </c>
      <c r="Q27" s="11">
        <f t="shared" si="1"/>
        <v>0.9</v>
      </c>
      <c r="R27" s="11">
        <f t="shared" si="1"/>
        <v>0.69</v>
      </c>
    </row>
    <row r="28" spans="1:18" ht="12.75">
      <c r="A28">
        <v>14</v>
      </c>
      <c r="B28" t="s">
        <v>11</v>
      </c>
      <c r="C28" t="s">
        <v>3</v>
      </c>
      <c r="D28" s="11">
        <f t="shared" si="0"/>
        <v>0.69</v>
      </c>
      <c r="E28" s="11">
        <f aca="true" t="shared" si="2" ref="E28:R28">E3/100</f>
        <v>0.7</v>
      </c>
      <c r="F28" s="11">
        <f t="shared" si="2"/>
        <v>0.72</v>
      </c>
      <c r="G28" s="11">
        <f t="shared" si="2"/>
        <v>0.74</v>
      </c>
      <c r="H28" s="11">
        <f t="shared" si="2"/>
        <v>0.73</v>
      </c>
      <c r="I28" s="11">
        <f t="shared" si="2"/>
        <v>0.71</v>
      </c>
      <c r="J28" s="11">
        <f t="shared" si="2"/>
        <v>0.62</v>
      </c>
      <c r="K28" s="11">
        <f t="shared" si="2"/>
        <v>0.54</v>
      </c>
      <c r="L28" s="11">
        <f t="shared" si="2"/>
        <v>0.51</v>
      </c>
      <c r="M28" s="11">
        <f t="shared" si="2"/>
        <v>0.53</v>
      </c>
      <c r="N28" s="11">
        <f t="shared" si="2"/>
        <v>0.57</v>
      </c>
      <c r="O28" s="11">
        <f t="shared" si="2"/>
        <v>0.63</v>
      </c>
      <c r="P28" s="11">
        <f t="shared" si="2"/>
        <v>0.64</v>
      </c>
      <c r="Q28" s="11">
        <f t="shared" si="2"/>
        <v>0.75</v>
      </c>
      <c r="R28" s="11">
        <f t="shared" si="2"/>
        <v>0.55</v>
      </c>
    </row>
    <row r="29" spans="1:18" ht="12.75">
      <c r="A29">
        <v>17</v>
      </c>
      <c r="B29" t="s">
        <v>14</v>
      </c>
      <c r="C29" t="s">
        <v>15</v>
      </c>
      <c r="D29" s="11">
        <f t="shared" si="0"/>
        <v>0.75</v>
      </c>
      <c r="E29" s="11">
        <f aca="true" t="shared" si="3" ref="E29:R29">E4/100</f>
        <v>0.74</v>
      </c>
      <c r="F29" s="11">
        <f t="shared" si="3"/>
        <v>0.74</v>
      </c>
      <c r="G29" s="11">
        <f t="shared" si="3"/>
        <v>0.76</v>
      </c>
      <c r="H29" s="11">
        <f t="shared" si="3"/>
        <v>0.74</v>
      </c>
      <c r="I29" s="11">
        <f t="shared" si="3"/>
        <v>0.72</v>
      </c>
      <c r="J29" s="11">
        <f t="shared" si="3"/>
        <v>0.7</v>
      </c>
      <c r="K29" s="11">
        <f t="shared" si="3"/>
        <v>0.7</v>
      </c>
      <c r="L29" s="11">
        <f t="shared" si="3"/>
        <v>0.7</v>
      </c>
      <c r="M29" s="11">
        <f t="shared" si="3"/>
        <v>0.71</v>
      </c>
      <c r="N29" s="11">
        <f t="shared" si="3"/>
        <v>0.72</v>
      </c>
      <c r="O29" s="11">
        <f t="shared" si="3"/>
        <v>0.71</v>
      </c>
      <c r="P29" s="11">
        <f t="shared" si="3"/>
        <v>0.72</v>
      </c>
      <c r="Q29" s="11">
        <f t="shared" si="3"/>
        <v>0.88</v>
      </c>
      <c r="R29" s="11">
        <f t="shared" si="3"/>
        <v>0.58</v>
      </c>
    </row>
    <row r="30" spans="1:18" ht="12.75">
      <c r="A30">
        <v>18</v>
      </c>
      <c r="B30" t="s">
        <v>16</v>
      </c>
      <c r="C30" t="s">
        <v>17</v>
      </c>
      <c r="D30" s="11">
        <f t="shared" si="0"/>
        <v>0.79</v>
      </c>
      <c r="E30" s="11">
        <f aca="true" t="shared" si="4" ref="E30:R30">E5/100</f>
        <v>0.81</v>
      </c>
      <c r="F30" s="11">
        <f t="shared" si="4"/>
        <v>0.8</v>
      </c>
      <c r="G30" s="11">
        <f t="shared" si="4"/>
        <v>0.78</v>
      </c>
      <c r="H30" s="11">
        <f t="shared" si="4"/>
        <v>0.77</v>
      </c>
      <c r="I30" s="11">
        <f t="shared" si="4"/>
        <v>0.75</v>
      </c>
      <c r="J30" s="11">
        <f t="shared" si="4"/>
        <v>0.68</v>
      </c>
      <c r="K30" s="11">
        <f t="shared" si="4"/>
        <v>0.61</v>
      </c>
      <c r="L30" s="11">
        <f t="shared" si="4"/>
        <v>0.6</v>
      </c>
      <c r="M30" s="11">
        <f t="shared" si="4"/>
        <v>0.66</v>
      </c>
      <c r="N30" s="11">
        <f t="shared" si="4"/>
        <v>0.71</v>
      </c>
      <c r="O30" s="11">
        <f t="shared" si="4"/>
        <v>0.77</v>
      </c>
      <c r="P30" s="11">
        <f t="shared" si="4"/>
        <v>0.73</v>
      </c>
      <c r="Q30" s="11">
        <f t="shared" si="4"/>
        <v>0.82</v>
      </c>
      <c r="R30" s="11">
        <f t="shared" si="4"/>
        <v>0.66</v>
      </c>
    </row>
    <row r="31" spans="1:18" ht="12.75">
      <c r="A31">
        <v>26</v>
      </c>
      <c r="B31" t="s">
        <v>19</v>
      </c>
      <c r="C31" t="s">
        <v>5</v>
      </c>
      <c r="D31" s="11">
        <f t="shared" si="0"/>
        <v>0.82</v>
      </c>
      <c r="E31" s="11">
        <f aca="true" t="shared" si="5" ref="E31:R31">E6/100</f>
        <v>0.8</v>
      </c>
      <c r="F31" s="11">
        <f t="shared" si="5"/>
        <v>0.81</v>
      </c>
      <c r="G31" s="11">
        <f t="shared" si="5"/>
        <v>0.82</v>
      </c>
      <c r="H31" s="11">
        <f t="shared" si="5"/>
        <v>0.82</v>
      </c>
      <c r="I31" s="11">
        <f t="shared" si="5"/>
        <v>0.81</v>
      </c>
      <c r="J31" s="11">
        <f t="shared" si="5"/>
        <v>0.75</v>
      </c>
      <c r="K31" s="11">
        <f t="shared" si="5"/>
        <v>0.7</v>
      </c>
      <c r="L31" s="11">
        <f t="shared" si="5"/>
        <v>0.7</v>
      </c>
      <c r="M31" s="11">
        <f t="shared" si="5"/>
        <v>0.7</v>
      </c>
      <c r="N31" s="11">
        <f t="shared" si="5"/>
        <v>0.75</v>
      </c>
      <c r="O31" s="11">
        <f t="shared" si="5"/>
        <v>0.81</v>
      </c>
      <c r="P31" s="11">
        <f t="shared" si="5"/>
        <v>0.77</v>
      </c>
      <c r="Q31" s="11">
        <f t="shared" si="5"/>
        <v>0.83</v>
      </c>
      <c r="R31" s="11">
        <f t="shared" si="5"/>
        <v>0.7</v>
      </c>
    </row>
    <row r="32" spans="1:18" ht="12.75">
      <c r="A32">
        <v>28</v>
      </c>
      <c r="B32" t="s">
        <v>21</v>
      </c>
      <c r="C32" t="s">
        <v>5</v>
      </c>
      <c r="D32" s="11">
        <f t="shared" si="0"/>
        <v>0.75</v>
      </c>
      <c r="E32" s="11">
        <f aca="true" t="shared" si="6" ref="E32:R32">E7/100</f>
        <v>0.75</v>
      </c>
      <c r="F32" s="11">
        <f t="shared" si="6"/>
        <v>0.75</v>
      </c>
      <c r="G32" s="11">
        <f t="shared" si="6"/>
        <v>0.74</v>
      </c>
      <c r="H32" s="11">
        <f t="shared" si="6"/>
        <v>0.76</v>
      </c>
      <c r="I32" s="11">
        <f t="shared" si="6"/>
        <v>0.76</v>
      </c>
      <c r="J32" s="11">
        <f t="shared" si="6"/>
        <v>0.69</v>
      </c>
      <c r="K32" s="11">
        <f t="shared" si="6"/>
        <v>0.61</v>
      </c>
      <c r="L32" s="11">
        <f t="shared" si="6"/>
        <v>0.6</v>
      </c>
      <c r="M32" s="11">
        <f t="shared" si="6"/>
        <v>0.64</v>
      </c>
      <c r="N32" s="11">
        <f t="shared" si="6"/>
        <v>0.67</v>
      </c>
      <c r="O32" s="11">
        <f t="shared" si="6"/>
        <v>0.71</v>
      </c>
      <c r="P32" s="11">
        <f t="shared" si="6"/>
        <v>0.7</v>
      </c>
      <c r="Q32" s="11">
        <f t="shared" si="6"/>
        <v>0.8</v>
      </c>
      <c r="R32" s="11">
        <f t="shared" si="6"/>
        <v>0.6</v>
      </c>
    </row>
    <row r="33" spans="1:18" ht="12.75">
      <c r="A33">
        <v>44</v>
      </c>
      <c r="B33" t="s">
        <v>22</v>
      </c>
      <c r="C33" t="s">
        <v>8</v>
      </c>
      <c r="D33" s="11">
        <f t="shared" si="0"/>
        <v>0.7</v>
      </c>
      <c r="E33" s="11">
        <f aca="true" t="shared" si="7" ref="E33:R33">E8/100</f>
        <v>0.72</v>
      </c>
      <c r="F33" s="11">
        <f t="shared" si="7"/>
        <v>0.71</v>
      </c>
      <c r="G33" s="11">
        <f t="shared" si="7"/>
        <v>0.72</v>
      </c>
      <c r="H33" s="11">
        <f t="shared" si="7"/>
        <v>0.71</v>
      </c>
      <c r="I33" s="11">
        <f t="shared" si="7"/>
        <v>0.7</v>
      </c>
      <c r="J33" s="11">
        <f t="shared" si="7"/>
        <v>0.66</v>
      </c>
      <c r="K33" s="11">
        <f t="shared" si="7"/>
        <v>0.62</v>
      </c>
      <c r="L33" s="11">
        <f t="shared" si="7"/>
        <v>0.61</v>
      </c>
      <c r="M33" s="11">
        <f t="shared" si="7"/>
        <v>0.62</v>
      </c>
      <c r="N33" s="11">
        <f t="shared" si="7"/>
        <v>0.65</v>
      </c>
      <c r="O33" s="11">
        <f t="shared" si="7"/>
        <v>0.68</v>
      </c>
      <c r="P33" s="11">
        <f t="shared" si="7"/>
        <v>0.67</v>
      </c>
      <c r="Q33" s="11">
        <f t="shared" si="7"/>
        <v>0.75</v>
      </c>
      <c r="R33" s="11">
        <f t="shared" si="7"/>
        <v>0.62</v>
      </c>
    </row>
    <row r="34" spans="1:18" ht="12.75">
      <c r="A34">
        <v>47</v>
      </c>
      <c r="B34" t="s">
        <v>23</v>
      </c>
      <c r="C34" t="s">
        <v>24</v>
      </c>
      <c r="D34" s="11">
        <f t="shared" si="0"/>
        <v>0.76</v>
      </c>
      <c r="E34" s="11">
        <f aca="true" t="shared" si="8" ref="E34:R34">E9/100</f>
        <v>0.74</v>
      </c>
      <c r="F34" s="11">
        <f t="shared" si="8"/>
        <v>0.74</v>
      </c>
      <c r="G34" s="11">
        <f t="shared" si="8"/>
        <v>0.74</v>
      </c>
      <c r="H34" s="11">
        <f t="shared" si="8"/>
        <v>0.74</v>
      </c>
      <c r="I34" s="11">
        <f t="shared" si="8"/>
        <v>0.73</v>
      </c>
      <c r="J34" s="11">
        <f t="shared" si="8"/>
        <v>0.7</v>
      </c>
      <c r="K34" s="11">
        <f t="shared" si="8"/>
        <v>0.67</v>
      </c>
      <c r="L34" s="11">
        <f t="shared" si="8"/>
        <v>0.68</v>
      </c>
      <c r="M34" s="11">
        <f t="shared" si="8"/>
        <v>0.68</v>
      </c>
      <c r="N34" s="11">
        <f t="shared" si="8"/>
        <v>0.72</v>
      </c>
      <c r="O34" s="11">
        <f t="shared" si="8"/>
        <v>0.76</v>
      </c>
      <c r="P34" s="11">
        <f t="shared" si="8"/>
        <v>0.72</v>
      </c>
      <c r="Q34" s="11">
        <f t="shared" si="8"/>
        <v>0.76</v>
      </c>
      <c r="R34" s="11">
        <f t="shared" si="8"/>
        <v>0.65</v>
      </c>
    </row>
    <row r="35" spans="1:18" ht="12.75">
      <c r="A35">
        <v>59</v>
      </c>
      <c r="B35" t="s">
        <v>28</v>
      </c>
      <c r="C35" t="s">
        <v>29</v>
      </c>
      <c r="D35" s="11">
        <f t="shared" si="0"/>
        <v>0.75</v>
      </c>
      <c r="E35" s="11">
        <f aca="true" t="shared" si="9" ref="E35:R35">E10/100</f>
        <v>0.76</v>
      </c>
      <c r="F35" s="11">
        <f t="shared" si="9"/>
        <v>0.76</v>
      </c>
      <c r="G35" s="11">
        <f t="shared" si="9"/>
        <v>0.76</v>
      </c>
      <c r="H35" s="11">
        <f t="shared" si="9"/>
        <v>0.76</v>
      </c>
      <c r="I35" s="11">
        <f t="shared" si="9"/>
        <v>0.76</v>
      </c>
      <c r="J35" s="11">
        <f t="shared" si="9"/>
        <v>0.68</v>
      </c>
      <c r="K35" s="11">
        <f t="shared" si="9"/>
        <v>0.62</v>
      </c>
      <c r="L35" s="11">
        <f t="shared" si="9"/>
        <v>0.61</v>
      </c>
      <c r="M35" s="11">
        <f t="shared" si="9"/>
        <v>0.65</v>
      </c>
      <c r="N35" s="11">
        <f t="shared" si="9"/>
        <v>0.68</v>
      </c>
      <c r="O35" s="11">
        <f t="shared" si="9"/>
        <v>0.72</v>
      </c>
      <c r="P35" s="11">
        <f t="shared" si="9"/>
        <v>0.71</v>
      </c>
      <c r="Q35" s="11">
        <f t="shared" si="9"/>
        <v>0.78</v>
      </c>
      <c r="R35" s="11">
        <f t="shared" si="9"/>
        <v>0.65</v>
      </c>
    </row>
    <row r="36" spans="1:18" ht="12.75">
      <c r="A36">
        <v>66</v>
      </c>
      <c r="B36" t="s">
        <v>31</v>
      </c>
      <c r="C36" t="s">
        <v>13</v>
      </c>
      <c r="D36" s="11">
        <f t="shared" si="0"/>
        <v>0.69</v>
      </c>
      <c r="E36" s="11">
        <f aca="true" t="shared" si="10" ref="E36:R36">E11/100</f>
        <v>0.71</v>
      </c>
      <c r="F36" s="11">
        <f t="shared" si="10"/>
        <v>0.71</v>
      </c>
      <c r="G36" s="11">
        <f t="shared" si="10"/>
        <v>0.71</v>
      </c>
      <c r="H36" s="11">
        <f t="shared" si="10"/>
        <v>0.72</v>
      </c>
      <c r="I36" s="11">
        <f t="shared" si="10"/>
        <v>0.7</v>
      </c>
      <c r="J36" s="11">
        <f t="shared" si="10"/>
        <v>0.63</v>
      </c>
      <c r="K36" s="11">
        <f t="shared" si="10"/>
        <v>0.57</v>
      </c>
      <c r="L36" s="11">
        <f t="shared" si="10"/>
        <v>0.56</v>
      </c>
      <c r="M36" s="11">
        <f t="shared" si="10"/>
        <v>0.6</v>
      </c>
      <c r="N36" s="11">
        <f t="shared" si="10"/>
        <v>0.64</v>
      </c>
      <c r="O36" s="11">
        <f t="shared" si="10"/>
        <v>0.67</v>
      </c>
      <c r="P36" s="11">
        <f t="shared" si="10"/>
        <v>0.66</v>
      </c>
      <c r="Q36" s="11">
        <f t="shared" si="10"/>
        <v>0.75</v>
      </c>
      <c r="R36" s="11">
        <f t="shared" si="10"/>
        <v>0.58</v>
      </c>
    </row>
    <row r="37" spans="1:18" ht="12.75">
      <c r="A37">
        <v>68</v>
      </c>
      <c r="B37" t="s">
        <v>32</v>
      </c>
      <c r="C37" t="s">
        <v>24</v>
      </c>
      <c r="D37" s="11">
        <f t="shared" si="0"/>
        <v>0.75</v>
      </c>
      <c r="E37" s="11">
        <f aca="true" t="shared" si="11" ref="E37:R37">E12/100</f>
        <v>0.76</v>
      </c>
      <c r="F37" s="11">
        <f t="shared" si="11"/>
        <v>0.73</v>
      </c>
      <c r="G37" s="11">
        <f t="shared" si="11"/>
        <v>0.72</v>
      </c>
      <c r="H37" s="11">
        <f t="shared" si="11"/>
        <v>0.73</v>
      </c>
      <c r="I37" s="11">
        <f t="shared" si="11"/>
        <v>0.71</v>
      </c>
      <c r="J37" s="11">
        <f t="shared" si="11"/>
        <v>0.63</v>
      </c>
      <c r="K37" s="11">
        <f t="shared" si="11"/>
        <v>0.56</v>
      </c>
      <c r="L37" s="11">
        <f t="shared" si="11"/>
        <v>0.56</v>
      </c>
      <c r="M37" s="11">
        <f t="shared" si="11"/>
        <v>0.61</v>
      </c>
      <c r="N37" s="11">
        <f t="shared" si="11"/>
        <v>0.66</v>
      </c>
      <c r="O37" s="11">
        <f t="shared" si="11"/>
        <v>0.73</v>
      </c>
      <c r="P37" s="11">
        <f t="shared" si="11"/>
        <v>0.68</v>
      </c>
      <c r="Q37" s="11">
        <f t="shared" si="11"/>
        <v>0.89</v>
      </c>
      <c r="R37" s="11">
        <f t="shared" si="11"/>
        <v>0.5</v>
      </c>
    </row>
    <row r="38" spans="1:18" ht="12.75">
      <c r="A38">
        <v>69</v>
      </c>
      <c r="B38" t="s">
        <v>33</v>
      </c>
      <c r="C38" t="s">
        <v>3</v>
      </c>
      <c r="D38" s="11">
        <f t="shared" si="0"/>
        <v>0.76</v>
      </c>
      <c r="E38" s="11">
        <f aca="true" t="shared" si="12" ref="E38:R38">E13/100</f>
        <v>0.75</v>
      </c>
      <c r="F38" s="11">
        <f t="shared" si="12"/>
        <v>0.77</v>
      </c>
      <c r="G38" s="11">
        <f t="shared" si="12"/>
        <v>0.8</v>
      </c>
      <c r="H38" s="11">
        <f t="shared" si="12"/>
        <v>0.8</v>
      </c>
      <c r="I38" s="11">
        <f t="shared" si="12"/>
        <v>0.76</v>
      </c>
      <c r="J38" s="11">
        <f t="shared" si="12"/>
        <v>0.7</v>
      </c>
      <c r="K38" s="11">
        <f t="shared" si="12"/>
        <v>0.64</v>
      </c>
      <c r="L38" s="11">
        <f t="shared" si="12"/>
        <v>0.64</v>
      </c>
      <c r="M38" s="11">
        <f t="shared" si="12"/>
        <v>0.65</v>
      </c>
      <c r="N38" s="11">
        <f t="shared" si="12"/>
        <v>0.69</v>
      </c>
      <c r="O38" s="11">
        <f t="shared" si="12"/>
        <v>0.75</v>
      </c>
      <c r="P38" s="11">
        <f t="shared" si="12"/>
        <v>0.75</v>
      </c>
      <c r="Q38" s="11">
        <f t="shared" si="12"/>
        <v>0.84</v>
      </c>
      <c r="R38" s="11">
        <f t="shared" si="12"/>
        <v>0.66</v>
      </c>
    </row>
    <row r="39" spans="1:18" ht="12.75">
      <c r="A39">
        <v>75</v>
      </c>
      <c r="B39" t="s">
        <v>37</v>
      </c>
      <c r="C39" t="s">
        <v>9</v>
      </c>
      <c r="D39" s="11">
        <f t="shared" si="0"/>
        <v>0.81</v>
      </c>
      <c r="E39" s="11">
        <f aca="true" t="shared" si="13" ref="E39:R39">E14/100</f>
        <v>0.82</v>
      </c>
      <c r="F39" s="11">
        <f t="shared" si="13"/>
        <v>0.81</v>
      </c>
      <c r="G39" s="11">
        <f t="shared" si="13"/>
        <v>0.79</v>
      </c>
      <c r="H39" s="11">
        <f t="shared" si="13"/>
        <v>0.8</v>
      </c>
      <c r="I39" s="11">
        <f t="shared" si="13"/>
        <v>0.79</v>
      </c>
      <c r="J39" s="11">
        <f t="shared" si="13"/>
        <v>0.73</v>
      </c>
      <c r="K39" s="11">
        <f t="shared" si="13"/>
        <v>0.69</v>
      </c>
      <c r="L39" s="11">
        <f t="shared" si="13"/>
        <v>0.68</v>
      </c>
      <c r="M39" s="11">
        <f t="shared" si="13"/>
        <v>0.71</v>
      </c>
      <c r="N39" s="11">
        <f t="shared" si="13"/>
        <v>0.75</v>
      </c>
      <c r="O39" s="11">
        <f t="shared" si="13"/>
        <v>0.79</v>
      </c>
      <c r="P39" s="11">
        <f t="shared" si="13"/>
        <v>0.76</v>
      </c>
      <c r="Q39" s="11">
        <f t="shared" si="13"/>
        <v>0.92</v>
      </c>
      <c r="R39" s="11">
        <f t="shared" si="13"/>
        <v>0.68</v>
      </c>
    </row>
    <row r="40" spans="1:18" ht="12.75">
      <c r="A40">
        <v>76</v>
      </c>
      <c r="B40" t="s">
        <v>38</v>
      </c>
      <c r="C40" t="s">
        <v>36</v>
      </c>
      <c r="D40" s="11">
        <f t="shared" si="0"/>
        <v>0.77</v>
      </c>
      <c r="E40" s="11">
        <f aca="true" t="shared" si="14" ref="E40:R40">E15/100</f>
        <v>0.78</v>
      </c>
      <c r="F40" s="11">
        <f t="shared" si="14"/>
        <v>0.77</v>
      </c>
      <c r="G40" s="11">
        <f t="shared" si="14"/>
        <v>0.76</v>
      </c>
      <c r="H40" s="11">
        <f t="shared" si="14"/>
        <v>0.75</v>
      </c>
      <c r="I40" s="11">
        <f t="shared" si="14"/>
        <v>0.72</v>
      </c>
      <c r="J40" s="11">
        <f t="shared" si="14"/>
        <v>0.65</v>
      </c>
      <c r="K40" s="11">
        <f t="shared" si="14"/>
        <v>0.58</v>
      </c>
      <c r="L40" s="11">
        <f t="shared" si="14"/>
        <v>0.58</v>
      </c>
      <c r="M40" s="11">
        <f t="shared" si="14"/>
        <v>0.63</v>
      </c>
      <c r="N40" s="11">
        <f t="shared" si="14"/>
        <v>0.69</v>
      </c>
      <c r="O40" s="11">
        <f t="shared" si="14"/>
        <v>0.74</v>
      </c>
      <c r="P40" s="11">
        <f t="shared" si="14"/>
        <v>0.7</v>
      </c>
      <c r="Q40" s="11">
        <f t="shared" si="14"/>
        <v>0.78</v>
      </c>
      <c r="R40" s="11">
        <f t="shared" si="14"/>
        <v>0.57</v>
      </c>
    </row>
    <row r="41" spans="1:18" ht="12.75">
      <c r="A41">
        <v>77</v>
      </c>
      <c r="B41" t="s">
        <v>39</v>
      </c>
      <c r="C41" t="s">
        <v>13</v>
      </c>
      <c r="D41" s="11">
        <f t="shared" si="0"/>
        <v>0.73</v>
      </c>
      <c r="E41" s="11">
        <f aca="true" t="shared" si="15" ref="E41:R41">E16/100</f>
        <v>0.74</v>
      </c>
      <c r="F41" s="11">
        <f t="shared" si="15"/>
        <v>0.73</v>
      </c>
      <c r="G41" s="11">
        <f t="shared" si="15"/>
        <v>0.72</v>
      </c>
      <c r="H41" s="11">
        <f t="shared" si="15"/>
        <v>0.73</v>
      </c>
      <c r="I41" s="11">
        <f t="shared" si="15"/>
        <v>0.71</v>
      </c>
      <c r="J41" s="11">
        <f t="shared" si="15"/>
        <v>0.63</v>
      </c>
      <c r="K41" s="11">
        <f t="shared" si="15"/>
        <v>0.58</v>
      </c>
      <c r="L41" s="11">
        <f t="shared" si="15"/>
        <v>0.57</v>
      </c>
      <c r="M41" s="11">
        <f t="shared" si="15"/>
        <v>0.73</v>
      </c>
      <c r="N41" s="11">
        <f t="shared" si="15"/>
        <v>0.66</v>
      </c>
      <c r="O41" s="11">
        <f t="shared" si="15"/>
        <v>0.7</v>
      </c>
      <c r="P41" s="11">
        <f t="shared" si="15"/>
        <v>0.69</v>
      </c>
      <c r="Q41" s="11">
        <f t="shared" si="15"/>
        <v>1.05</v>
      </c>
      <c r="R41" s="11">
        <f t="shared" si="15"/>
        <v>0.6</v>
      </c>
    </row>
    <row r="42" spans="1:18" ht="12.75">
      <c r="A42">
        <v>78</v>
      </c>
      <c r="B42" t="s">
        <v>40</v>
      </c>
      <c r="C42" t="s">
        <v>41</v>
      </c>
      <c r="D42" s="11">
        <f t="shared" si="0"/>
        <v>0.78</v>
      </c>
      <c r="E42" s="11">
        <f aca="true" t="shared" si="16" ref="E42:R42">E17/100</f>
        <v>0.79</v>
      </c>
      <c r="F42" s="11">
        <f t="shared" si="16"/>
        <v>0.78</v>
      </c>
      <c r="G42" s="11">
        <f t="shared" si="16"/>
        <v>0.78</v>
      </c>
      <c r="H42" s="11">
        <f t="shared" si="16"/>
        <v>0.69</v>
      </c>
      <c r="I42" s="11">
        <f t="shared" si="16"/>
        <v>0.73</v>
      </c>
      <c r="J42" s="11">
        <f t="shared" si="16"/>
        <v>0.66</v>
      </c>
      <c r="K42" s="11">
        <f t="shared" si="16"/>
        <v>0.55</v>
      </c>
      <c r="L42" s="11">
        <f t="shared" si="16"/>
        <v>0.61</v>
      </c>
      <c r="M42" s="11">
        <f t="shared" si="16"/>
        <v>0.64</v>
      </c>
      <c r="N42" s="11">
        <f t="shared" si="16"/>
        <v>0.71</v>
      </c>
      <c r="O42" s="11">
        <f t="shared" si="16"/>
        <v>0.76</v>
      </c>
      <c r="P42" s="11">
        <f t="shared" si="16"/>
        <v>0.7</v>
      </c>
      <c r="Q42" s="11">
        <f t="shared" si="16"/>
        <v>0.77</v>
      </c>
      <c r="R42" s="11">
        <f t="shared" si="16"/>
        <v>0.67</v>
      </c>
    </row>
    <row r="43" spans="1:18" ht="12.75">
      <c r="A43">
        <v>79</v>
      </c>
      <c r="B43" t="s">
        <v>42</v>
      </c>
      <c r="C43" t="s">
        <v>10</v>
      </c>
      <c r="D43" s="11">
        <f t="shared" si="0"/>
        <v>0.8</v>
      </c>
      <c r="E43" s="11">
        <f aca="true" t="shared" si="17" ref="E43:R43">E18/100</f>
        <v>0.79</v>
      </c>
      <c r="F43" s="11">
        <f t="shared" si="17"/>
        <v>0.77</v>
      </c>
      <c r="G43" s="11">
        <f t="shared" si="17"/>
        <v>0.75</v>
      </c>
      <c r="H43" s="11">
        <f t="shared" si="17"/>
        <v>0.77</v>
      </c>
      <c r="I43" s="11">
        <f t="shared" si="17"/>
        <v>0.78</v>
      </c>
      <c r="J43" s="11">
        <f t="shared" si="17"/>
        <v>0.73</v>
      </c>
      <c r="K43" s="11">
        <f t="shared" si="17"/>
        <v>0.7</v>
      </c>
      <c r="L43" s="11">
        <f t="shared" si="17"/>
        <v>0.68</v>
      </c>
      <c r="M43" s="11">
        <f t="shared" si="17"/>
        <v>0.71</v>
      </c>
      <c r="N43" s="11">
        <f t="shared" si="17"/>
        <v>0.74</v>
      </c>
      <c r="O43" s="11">
        <f t="shared" si="17"/>
        <v>0.79</v>
      </c>
      <c r="P43" s="11">
        <f t="shared" si="17"/>
        <v>0.75</v>
      </c>
      <c r="Q43" s="11">
        <f t="shared" si="17"/>
        <v>0.89</v>
      </c>
      <c r="R43" s="11">
        <f t="shared" si="17"/>
        <v>0.6</v>
      </c>
    </row>
    <row r="44" spans="1:18" ht="12.75">
      <c r="A44">
        <v>80</v>
      </c>
      <c r="B44" t="s">
        <v>43</v>
      </c>
      <c r="C44" t="s">
        <v>9</v>
      </c>
      <c r="D44" s="11">
        <f t="shared" si="0"/>
        <v>0.81</v>
      </c>
      <c r="E44" s="11">
        <f aca="true" t="shared" si="18" ref="E44:R44">E19/100</f>
        <v>0.82</v>
      </c>
      <c r="F44" s="11">
        <f t="shared" si="18"/>
        <v>0.82</v>
      </c>
      <c r="G44" s="11">
        <f t="shared" si="18"/>
        <v>0.81</v>
      </c>
      <c r="H44" s="11">
        <f t="shared" si="18"/>
        <v>0.8</v>
      </c>
      <c r="I44" s="11">
        <f t="shared" si="18"/>
        <v>0.78</v>
      </c>
      <c r="J44" s="11">
        <f t="shared" si="18"/>
        <v>0.71</v>
      </c>
      <c r="K44" s="11">
        <f t="shared" si="18"/>
        <v>0.68</v>
      </c>
      <c r="L44" s="11">
        <f t="shared" si="18"/>
        <v>0.69</v>
      </c>
      <c r="M44" s="11">
        <f t="shared" si="18"/>
        <v>0.7</v>
      </c>
      <c r="N44" s="11">
        <f t="shared" si="18"/>
        <v>0.74</v>
      </c>
      <c r="O44" s="11">
        <f t="shared" si="18"/>
        <v>0.8</v>
      </c>
      <c r="P44" s="11">
        <f t="shared" si="18"/>
        <v>0.76</v>
      </c>
      <c r="Q44" s="11">
        <f t="shared" si="18"/>
        <v>0.87</v>
      </c>
      <c r="R44" s="11">
        <f t="shared" si="18"/>
        <v>0.7</v>
      </c>
    </row>
    <row r="45" spans="1:18" ht="12.75">
      <c r="A45">
        <v>93</v>
      </c>
      <c r="B45" t="s">
        <v>47</v>
      </c>
      <c r="C45" t="s">
        <v>5</v>
      </c>
      <c r="D45" s="11">
        <f t="shared" si="0"/>
        <v>0.76</v>
      </c>
      <c r="E45" s="11">
        <f aca="true" t="shared" si="19" ref="E45:R45">E20/100</f>
        <v>0.75</v>
      </c>
      <c r="F45" s="11">
        <f t="shared" si="19"/>
        <v>0.75</v>
      </c>
      <c r="G45" s="11">
        <f t="shared" si="19"/>
        <v>0.75</v>
      </c>
      <c r="H45" s="11">
        <f t="shared" si="19"/>
        <v>0.77</v>
      </c>
      <c r="I45" s="11">
        <f t="shared" si="19"/>
        <v>0.76</v>
      </c>
      <c r="J45" s="11">
        <f t="shared" si="19"/>
        <v>0.7</v>
      </c>
      <c r="K45" s="11">
        <f t="shared" si="19"/>
        <v>0.65</v>
      </c>
      <c r="L45" s="11">
        <f t="shared" si="19"/>
        <v>0.63</v>
      </c>
      <c r="M45" s="11">
        <f t="shared" si="19"/>
        <v>0.65</v>
      </c>
      <c r="N45" s="11">
        <f t="shared" si="19"/>
        <v>0.69</v>
      </c>
      <c r="O45" s="11">
        <f t="shared" si="19"/>
        <v>0.75</v>
      </c>
      <c r="P45" s="11">
        <f t="shared" si="19"/>
        <v>0.72</v>
      </c>
      <c r="Q45" s="11">
        <f t="shared" si="19"/>
        <v>0.83</v>
      </c>
      <c r="R45" s="11">
        <f t="shared" si="19"/>
        <v>0.64</v>
      </c>
    </row>
    <row r="46" spans="1:18" ht="12.75">
      <c r="A46">
        <v>95</v>
      </c>
      <c r="B46" t="s">
        <v>20</v>
      </c>
      <c r="C46" t="s">
        <v>20</v>
      </c>
      <c r="D46" s="11">
        <f aca="true" t="shared" si="20" ref="D46:R46">D21/100</f>
        <v>0.73</v>
      </c>
      <c r="E46" s="11">
        <f t="shared" si="20"/>
        <v>0.75</v>
      </c>
      <c r="F46" s="11">
        <f t="shared" si="20"/>
        <v>0.74</v>
      </c>
      <c r="G46" s="11">
        <f t="shared" si="20"/>
        <v>0.75</v>
      </c>
      <c r="H46" s="11">
        <f t="shared" si="20"/>
        <v>0.74</v>
      </c>
      <c r="I46" s="11">
        <f t="shared" si="20"/>
        <v>0.74</v>
      </c>
      <c r="J46" s="11">
        <f t="shared" si="20"/>
        <v>0.7</v>
      </c>
      <c r="K46" s="11">
        <f t="shared" si="20"/>
        <v>0.66</v>
      </c>
      <c r="L46" s="11">
        <f t="shared" si="20"/>
        <v>0.64</v>
      </c>
      <c r="M46" s="11">
        <f t="shared" si="20"/>
        <v>0.65</v>
      </c>
      <c r="N46" s="11">
        <f t="shared" si="20"/>
        <v>0.67</v>
      </c>
      <c r="O46" s="11">
        <f t="shared" si="20"/>
        <v>0.69</v>
      </c>
      <c r="P46" s="11">
        <f t="shared" si="20"/>
        <v>0.7</v>
      </c>
      <c r="Q46" s="11">
        <f t="shared" si="20"/>
        <v>0.86</v>
      </c>
      <c r="R46" s="11">
        <f t="shared" si="20"/>
        <v>0.6</v>
      </c>
    </row>
    <row r="47" spans="1:18" ht="12.75">
      <c r="A47">
        <v>98</v>
      </c>
      <c r="B47" t="s">
        <v>48</v>
      </c>
      <c r="C47" t="s">
        <v>4</v>
      </c>
      <c r="D47" s="11">
        <f aca="true" t="shared" si="21" ref="D47:R47">D22/100</f>
        <v>0.83</v>
      </c>
      <c r="E47" s="11">
        <f t="shared" si="21"/>
        <v>0.81</v>
      </c>
      <c r="F47" s="11">
        <f t="shared" si="21"/>
        <v>0.83</v>
      </c>
      <c r="G47" s="11">
        <f t="shared" si="21"/>
        <v>0.83</v>
      </c>
      <c r="H47" s="11">
        <f t="shared" si="21"/>
        <v>0.83</v>
      </c>
      <c r="I47" s="11">
        <f t="shared" si="21"/>
        <v>0.79</v>
      </c>
      <c r="J47" s="11">
        <f t="shared" si="21"/>
        <v>0.73</v>
      </c>
      <c r="K47" s="11">
        <f t="shared" si="21"/>
        <v>0.69</v>
      </c>
      <c r="L47" s="11">
        <f t="shared" si="21"/>
        <v>0.67</v>
      </c>
      <c r="M47" s="11">
        <f t="shared" si="21"/>
        <v>0.7</v>
      </c>
      <c r="N47" s="11">
        <f t="shared" si="21"/>
        <v>0.74</v>
      </c>
      <c r="O47" s="11">
        <f t="shared" si="21"/>
        <v>0.82</v>
      </c>
      <c r="P47" s="11">
        <f t="shared" si="21"/>
        <v>0.77</v>
      </c>
      <c r="Q47" s="11">
        <f t="shared" si="21"/>
        <v>0.81</v>
      </c>
      <c r="R47" s="11">
        <f t="shared" si="21"/>
        <v>0.72</v>
      </c>
    </row>
  </sheetData>
  <printOptions/>
  <pageMargins left="0.75" right="0.75" top="1" bottom="1" header="0.5" footer="0.5"/>
  <pageSetup fitToHeight="1" fitToWidth="1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Cochrane</dc:creator>
  <cp:keywords/>
  <dc:description/>
  <cp:lastModifiedBy>Thomas Cochrane</cp:lastModifiedBy>
  <cp:lastPrinted>2003-09-15T11:51:51Z</cp:lastPrinted>
  <dcterms:created xsi:type="dcterms:W3CDTF">2003-09-12T13:49:19Z</dcterms:created>
  <dcterms:modified xsi:type="dcterms:W3CDTF">2003-11-03T14:22:01Z</dcterms:modified>
  <cp:category/>
  <cp:version/>
  <cp:contentType/>
  <cp:contentStatus/>
</cp:coreProperties>
</file>